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EE29F04-DC8D-4AC1-9F44-493BA4D3ACC9}" xr6:coauthVersionLast="47" xr6:coauthVersionMax="47" xr10:uidLastSave="{00000000-0000-0000-0000-000000000000}"/>
  <bookViews>
    <workbookView xWindow="-19320" yWindow="480" windowWidth="19440" windowHeight="14880" tabRatio="850" activeTab="1" xr2:uid="{00000000-000D-0000-FFFF-FFFF00000000}"/>
  </bookViews>
  <sheets>
    <sheet name="人数割当 R8" sheetId="19" r:id="rId1"/>
    <sheet name="役員氏名報告" sheetId="17" r:id="rId2"/>
    <sheet name="Data1" sheetId="3" r:id="rId3"/>
    <sheet name="Data2" sheetId="12" r:id="rId4"/>
    <sheet name="47ork79" sheetId="18" r:id="rId5"/>
  </sheets>
  <definedNames>
    <definedName name="_xlnm.Print_Area" localSheetId="1">役員氏名報告!$A$1:$J$29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9" l="1"/>
  <c r="E26" i="19"/>
  <c r="D26" i="19"/>
  <c r="C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6" i="19"/>
  <c r="G5" i="19"/>
  <c r="G4" i="19"/>
  <c r="G26" i="19" s="1"/>
  <c r="G3" i="19"/>
  <c r="N60" i="17"/>
  <c r="O60" i="17"/>
  <c r="P60" i="17"/>
  <c r="P39" i="17"/>
  <c r="P41" i="17"/>
  <c r="P42" i="17"/>
  <c r="P43" i="17"/>
  <c r="P44" i="17"/>
  <c r="P45" i="17"/>
  <c r="P46" i="17"/>
  <c r="P51" i="17"/>
  <c r="P52" i="17"/>
  <c r="P54" i="17"/>
  <c r="P55" i="17"/>
  <c r="P56" i="17"/>
  <c r="P57" i="17"/>
  <c r="P58" i="17"/>
  <c r="P40" i="17"/>
  <c r="P47" i="17"/>
  <c r="P53" i="17"/>
  <c r="P38" i="17"/>
  <c r="C9" i="17" l="1"/>
  <c r="G4" i="12"/>
  <c r="G3" i="12"/>
  <c r="F4" i="12" l="1"/>
  <c r="F3" i="12"/>
  <c r="K60" i="17" l="1"/>
  <c r="M60" i="17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 l="1"/>
  <c r="C5" i="12"/>
  <c r="B5" i="12"/>
  <c r="B4" i="12"/>
  <c r="D3" i="12"/>
  <c r="C3" i="12"/>
  <c r="B3" i="12"/>
  <c r="B1" i="12"/>
  <c r="D35" i="17"/>
  <c r="D34" i="17"/>
  <c r="C35" i="17" l="1"/>
  <c r="C34" i="17"/>
  <c r="I13" i="17" l="1"/>
  <c r="D4" i="12"/>
  <c r="C4" i="12"/>
  <c r="L20" i="3" l="1"/>
  <c r="M20" i="3" s="1"/>
  <c r="L19" i="3"/>
  <c r="M19" i="3" s="1"/>
  <c r="L18" i="3"/>
  <c r="M18" i="3" s="1"/>
  <c r="L17" i="3"/>
  <c r="M17" i="3" s="1"/>
  <c r="L16" i="3"/>
  <c r="M16" i="3" s="1"/>
  <c r="L15" i="3"/>
  <c r="M15" i="3" s="1"/>
  <c r="L14" i="3"/>
  <c r="M14" i="3" s="1"/>
  <c r="L13" i="3"/>
  <c r="M13" i="3" s="1"/>
  <c r="L11" i="3"/>
  <c r="M11" i="3" s="1"/>
  <c r="L10" i="3"/>
  <c r="M10" i="3" s="1"/>
  <c r="L9" i="3"/>
  <c r="M9" i="3" s="1"/>
  <c r="L8" i="3"/>
  <c r="M8" i="3" s="1"/>
  <c r="L7" i="3"/>
  <c r="M7" i="3" s="1"/>
  <c r="L6" i="3"/>
  <c r="M6" i="3" s="1"/>
  <c r="L5" i="3"/>
  <c r="M5" i="3" s="1"/>
  <c r="L4" i="3"/>
  <c r="M4" i="3" s="1"/>
  <c r="L3" i="3"/>
  <c r="M3" i="3" s="1"/>
  <c r="L2" i="3"/>
  <c r="M2" i="3" s="1"/>
  <c r="B2" i="12" l="1"/>
  <c r="Q20" i="3"/>
  <c r="P20" i="3"/>
  <c r="N20" i="3"/>
  <c r="G20" i="3"/>
  <c r="F20" i="3"/>
  <c r="E20" i="3"/>
  <c r="D20" i="3"/>
  <c r="C20" i="3"/>
  <c r="Q19" i="3"/>
  <c r="P19" i="3"/>
  <c r="N19" i="3"/>
  <c r="G19" i="3"/>
  <c r="F19" i="3"/>
  <c r="E19" i="3"/>
  <c r="D19" i="3"/>
  <c r="C19" i="3"/>
  <c r="K19" i="3" s="1"/>
  <c r="Q18" i="3"/>
  <c r="P18" i="3"/>
  <c r="O18" i="3"/>
  <c r="G18" i="3"/>
  <c r="F18" i="3"/>
  <c r="E18" i="3"/>
  <c r="D18" i="3"/>
  <c r="C18" i="3"/>
  <c r="K18" i="3" s="1"/>
  <c r="Q17" i="3"/>
  <c r="P17" i="3"/>
  <c r="O17" i="3"/>
  <c r="G17" i="3"/>
  <c r="F17" i="3"/>
  <c r="E17" i="3"/>
  <c r="D17" i="3"/>
  <c r="C17" i="3"/>
  <c r="Q16" i="3"/>
  <c r="P16" i="3"/>
  <c r="G16" i="3"/>
  <c r="F16" i="3"/>
  <c r="E16" i="3"/>
  <c r="J16" i="3" s="1"/>
  <c r="D16" i="3"/>
  <c r="C16" i="3"/>
  <c r="K16" i="3" s="1"/>
  <c r="Q15" i="3"/>
  <c r="P15" i="3"/>
  <c r="N15" i="3"/>
  <c r="G15" i="3"/>
  <c r="F15" i="3"/>
  <c r="E15" i="3"/>
  <c r="J15" i="3" s="1"/>
  <c r="D15" i="3"/>
  <c r="C15" i="3"/>
  <c r="H15" i="3" s="1"/>
  <c r="Q14" i="3"/>
  <c r="P14" i="3"/>
  <c r="O14" i="3"/>
  <c r="G14" i="3"/>
  <c r="F14" i="3"/>
  <c r="E14" i="3"/>
  <c r="J14" i="3" s="1"/>
  <c r="D14" i="3"/>
  <c r="C14" i="3"/>
  <c r="Q13" i="3"/>
  <c r="P13" i="3"/>
  <c r="G13" i="3"/>
  <c r="F13" i="3"/>
  <c r="E13" i="3"/>
  <c r="D13" i="3"/>
  <c r="C13" i="3"/>
  <c r="Q11" i="3"/>
  <c r="Q10" i="3"/>
  <c r="Q9" i="3"/>
  <c r="Q8" i="3"/>
  <c r="Q7" i="3"/>
  <c r="Q6" i="3"/>
  <c r="Q5" i="3"/>
  <c r="Q4" i="3"/>
  <c r="Q3" i="3"/>
  <c r="Q2" i="3"/>
  <c r="P11" i="3"/>
  <c r="P10" i="3"/>
  <c r="P9" i="3"/>
  <c r="P8" i="3"/>
  <c r="P7" i="3"/>
  <c r="P6" i="3"/>
  <c r="P5" i="3"/>
  <c r="P4" i="3"/>
  <c r="P3" i="3"/>
  <c r="P2" i="3"/>
  <c r="O10" i="3"/>
  <c r="O7" i="3"/>
  <c r="O5" i="3"/>
  <c r="N4" i="3"/>
  <c r="N3" i="3"/>
  <c r="C2" i="3"/>
  <c r="K2" i="3" s="1"/>
  <c r="G11" i="3"/>
  <c r="F11" i="3"/>
  <c r="E11" i="3"/>
  <c r="D11" i="3"/>
  <c r="C11" i="3"/>
  <c r="G10" i="3"/>
  <c r="F10" i="3"/>
  <c r="E10" i="3"/>
  <c r="D10" i="3"/>
  <c r="C10" i="3"/>
  <c r="G9" i="3"/>
  <c r="F9" i="3"/>
  <c r="E9" i="3"/>
  <c r="D9" i="3"/>
  <c r="C9" i="3"/>
  <c r="G8" i="3"/>
  <c r="F8" i="3"/>
  <c r="E8" i="3"/>
  <c r="D8" i="3"/>
  <c r="C8" i="3"/>
  <c r="G7" i="3"/>
  <c r="F7" i="3"/>
  <c r="E7" i="3"/>
  <c r="D7" i="3"/>
  <c r="C7" i="3"/>
  <c r="G6" i="3"/>
  <c r="F6" i="3"/>
  <c r="E6" i="3"/>
  <c r="D6" i="3"/>
  <c r="C6" i="3"/>
  <c r="K6" i="3" s="1"/>
  <c r="G5" i="3"/>
  <c r="F5" i="3"/>
  <c r="E5" i="3"/>
  <c r="D5" i="3"/>
  <c r="C5" i="3"/>
  <c r="G4" i="3"/>
  <c r="F4" i="3"/>
  <c r="E4" i="3"/>
  <c r="D4" i="3"/>
  <c r="C4" i="3"/>
  <c r="G3" i="3"/>
  <c r="F3" i="3"/>
  <c r="E3" i="3"/>
  <c r="D3" i="3"/>
  <c r="C3" i="3"/>
  <c r="G2" i="3"/>
  <c r="F2" i="3"/>
  <c r="E2" i="3"/>
  <c r="D2" i="3"/>
  <c r="N18" i="3"/>
  <c r="N13" i="3"/>
  <c r="N17" i="3"/>
  <c r="O13" i="3"/>
  <c r="N6" i="3"/>
  <c r="N2" i="3"/>
  <c r="J13" i="3" l="1"/>
  <c r="B6" i="3"/>
  <c r="H10" i="3"/>
  <c r="I10" i="3" s="1"/>
  <c r="H20" i="3"/>
  <c r="I20" i="3" s="1"/>
  <c r="J17" i="3"/>
  <c r="J18" i="3"/>
  <c r="J19" i="3"/>
  <c r="J20" i="3"/>
  <c r="J11" i="3"/>
  <c r="J10" i="3"/>
  <c r="J9" i="3"/>
  <c r="J7" i="3"/>
  <c r="J6" i="3"/>
  <c r="J5" i="3"/>
  <c r="J3" i="3"/>
  <c r="H7" i="3"/>
  <c r="I7" i="3" s="1"/>
  <c r="J4" i="3"/>
  <c r="J8" i="3"/>
  <c r="J2" i="3"/>
  <c r="H11" i="3"/>
  <c r="I11" i="3" s="1"/>
  <c r="K4" i="3"/>
  <c r="B4" i="3" s="1"/>
  <c r="H4" i="3"/>
  <c r="H8" i="3"/>
  <c r="I8" i="3" s="1"/>
  <c r="H13" i="3"/>
  <c r="I13" i="3" s="1"/>
  <c r="H16" i="3"/>
  <c r="I16" i="3" s="1"/>
  <c r="B16" i="3"/>
  <c r="K15" i="3"/>
  <c r="K13" i="3"/>
  <c r="B13" i="3" s="1"/>
  <c r="H2" i="3"/>
  <c r="I2" i="3" s="1"/>
  <c r="B2" i="3"/>
  <c r="K7" i="3"/>
  <c r="B7" i="3" s="1"/>
  <c r="K11" i="3"/>
  <c r="B11" i="3" s="1"/>
  <c r="H3" i="3"/>
  <c r="K3" i="3"/>
  <c r="B3" i="3" s="1"/>
  <c r="K5" i="3"/>
  <c r="B5" i="3" s="1"/>
  <c r="H14" i="3"/>
  <c r="I14" i="3" s="1"/>
  <c r="H9" i="3"/>
  <c r="I9" i="3" s="1"/>
  <c r="O20" i="3"/>
  <c r="O16" i="3"/>
  <c r="K9" i="3"/>
  <c r="B9" i="3" s="1"/>
  <c r="N11" i="3"/>
  <c r="I15" i="3"/>
  <c r="N16" i="3"/>
  <c r="O19" i="3"/>
  <c r="O15" i="3"/>
  <c r="N14" i="3"/>
  <c r="N5" i="3"/>
  <c r="N10" i="3"/>
  <c r="O2" i="3"/>
  <c r="O4" i="3"/>
  <c r="H17" i="3"/>
  <c r="I17" i="3" s="1"/>
  <c r="O6" i="3"/>
  <c r="K8" i="3"/>
  <c r="B8" i="3" s="1"/>
  <c r="K10" i="3"/>
  <c r="B10" i="3" s="1"/>
  <c r="O11" i="3"/>
  <c r="K17" i="3"/>
  <c r="B17" i="3" s="1"/>
  <c r="B18" i="3"/>
  <c r="B19" i="3"/>
  <c r="O9" i="3"/>
  <c r="H19" i="3"/>
  <c r="I19" i="3" s="1"/>
  <c r="H6" i="3"/>
  <c r="I6" i="3" s="1"/>
  <c r="H18" i="3"/>
  <c r="I18" i="3" s="1"/>
  <c r="N7" i="3"/>
  <c r="K20" i="3"/>
  <c r="B20" i="3" s="1"/>
  <c r="N9" i="3"/>
  <c r="H5" i="3"/>
  <c r="I5" i="3" s="1"/>
  <c r="K14" i="3"/>
  <c r="O3" i="3"/>
  <c r="O8" i="3"/>
  <c r="N8" i="3"/>
  <c r="I4" i="3" l="1"/>
  <c r="I3" i="3"/>
  <c r="B15" i="3"/>
  <c r="B1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kube-c351</author>
  </authors>
  <commentList>
    <comment ref="A16" authorId="0" shapeId="0" xr:uid="{00000000-0006-0000-03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希望する部署を選択してください。
特に希望がない場合
(配置場所を一任する)は、
｢その他(一任等)｣を選択してください。</t>
        </r>
      </text>
    </comment>
    <comment ref="D16" authorId="0" shapeId="0" xr:uid="{00000000-0006-0000-03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１つのセルに１人のお名前を
　　　　　　　　入力してください。
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>名字と名前の間に</t>
        </r>
        <r>
          <rPr>
            <b/>
            <sz val="9"/>
            <color indexed="81"/>
            <rFont val="ＭＳ Ｐゴシック"/>
            <family val="3"/>
            <charset val="128"/>
          </rPr>
          <t>、
　　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>１文字分の全角スペース</t>
        </r>
        <r>
          <rPr>
            <b/>
            <sz val="9"/>
            <color indexed="81"/>
            <rFont val="ＭＳ Ｐゴシック"/>
            <family val="3"/>
            <charset val="128"/>
          </rPr>
          <t>を
　　　　　　　　　　入れてください。
例　○・・・「国頭　太郎」
　　 ×・・・「国頭太郎」
　　 ×・・・「国頭 太郎」
　　 ×・・・「国 頭 太 郎」　</t>
        </r>
      </text>
    </comment>
    <comment ref="F16" authorId="0" shapeId="0" xr:uid="{00000000-0006-0000-03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希望する部署を選択してください。
特に希望がない場合
(配置場所を一任する)は、
｢その他(一任等)｣を選択してください。</t>
        </r>
      </text>
    </comment>
    <comment ref="I16" authorId="0" shapeId="0" xr:uid="{00000000-0006-0000-0300-000005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１つのセルに１人のお名前を
　　　　　　　　入力してください。
名字と名前の間に、
　　１文字分の全角スペースを
　　　　　　　　　　入れてください。
例　○・・・「国頭　太郎」
　　 ×・・・「国頭太郎」
　　 ×・・・「国頭 太郎」
　　 ×・・・「国 頭 太 郎」　 </t>
        </r>
      </text>
    </comment>
  </commentList>
</comments>
</file>

<file path=xl/sharedStrings.xml><?xml version="1.0" encoding="utf-8"?>
<sst xmlns="http://schemas.openxmlformats.org/spreadsheetml/2006/main" count="180" uniqueCount="169">
  <si>
    <t>DB</t>
    <phoneticPr fontId="2"/>
  </si>
  <si>
    <t>n1</t>
    <phoneticPr fontId="2"/>
  </si>
  <si>
    <t>n2</t>
    <phoneticPr fontId="2"/>
  </si>
  <si>
    <t>f1</t>
    <phoneticPr fontId="2"/>
  </si>
  <si>
    <t>f2</t>
    <phoneticPr fontId="2"/>
  </si>
  <si>
    <t>gr</t>
    <phoneticPr fontId="2"/>
  </si>
  <si>
    <t>len</t>
    <phoneticPr fontId="2"/>
  </si>
  <si>
    <t>N1</t>
    <phoneticPr fontId="2"/>
  </si>
  <si>
    <t>N2</t>
    <phoneticPr fontId="2"/>
  </si>
  <si>
    <t>SX</t>
    <phoneticPr fontId="2"/>
  </si>
  <si>
    <t>MC</t>
    <phoneticPr fontId="2"/>
  </si>
  <si>
    <t>KC</t>
    <phoneticPr fontId="2"/>
  </si>
  <si>
    <t>S1</t>
  </si>
  <si>
    <t>bt1</t>
  </si>
  <si>
    <t>bt2</t>
  </si>
  <si>
    <t>ZK</t>
    <phoneticPr fontId="1"/>
  </si>
  <si>
    <t>ﾌﾘｶﾞﾅ</t>
  </si>
  <si>
    <t>学　校　名</t>
    <rPh sb="0" eb="1">
      <t>ガク</t>
    </rPh>
    <rPh sb="2" eb="3">
      <t>コウ</t>
    </rPh>
    <rPh sb="4" eb="5">
      <t>メイ</t>
    </rPh>
    <phoneticPr fontId="1"/>
  </si>
  <si>
    <t>氏名</t>
    <rPh sb="0" eb="2">
      <t>シメイ</t>
    </rPh>
    <phoneticPr fontId="1"/>
  </si>
  <si>
    <t>男子監督</t>
    <rPh sb="0" eb="2">
      <t>ダンシ</t>
    </rPh>
    <rPh sb="2" eb="4">
      <t>カントク</t>
    </rPh>
    <phoneticPr fontId="1"/>
  </si>
  <si>
    <t>女子監督</t>
    <rPh sb="0" eb="2">
      <t>ジョシ</t>
    </rPh>
    <rPh sb="2" eb="4">
      <t>カントク</t>
    </rPh>
    <phoneticPr fontId="1"/>
  </si>
  <si>
    <t>配置が必要な部署名</t>
    <rPh sb="0" eb="2">
      <t>ハイチ</t>
    </rPh>
    <rPh sb="3" eb="5">
      <t>ヒツヨウ</t>
    </rPh>
    <rPh sb="6" eb="8">
      <t>ブショ</t>
    </rPh>
    <rPh sb="8" eb="9">
      <t>メイ</t>
    </rPh>
    <phoneticPr fontId="1"/>
  </si>
  <si>
    <t>ＮＣ</t>
    <phoneticPr fontId="1"/>
  </si>
  <si>
    <t>学校名</t>
    <rPh sb="0" eb="3">
      <t>ガッコウメイ</t>
    </rPh>
    <phoneticPr fontId="1"/>
  </si>
  <si>
    <t>東江</t>
    <rPh sb="0" eb="2">
      <t>アガリエ</t>
    </rPh>
    <phoneticPr fontId="1"/>
  </si>
  <si>
    <t>名護</t>
    <rPh sb="0" eb="2">
      <t>ナゴ</t>
    </rPh>
    <phoneticPr fontId="1"/>
  </si>
  <si>
    <t>屋部</t>
    <rPh sb="0" eb="2">
      <t>ヤブ</t>
    </rPh>
    <phoneticPr fontId="1"/>
  </si>
  <si>
    <t>本部</t>
    <rPh sb="0" eb="2">
      <t>モトブ</t>
    </rPh>
    <phoneticPr fontId="1"/>
  </si>
  <si>
    <t>伊豆味</t>
    <rPh sb="0" eb="3">
      <t>イズミ</t>
    </rPh>
    <phoneticPr fontId="1"/>
  </si>
  <si>
    <t>今帰仁</t>
    <rPh sb="0" eb="3">
      <t>ナキジン</t>
    </rPh>
    <phoneticPr fontId="1"/>
  </si>
  <si>
    <t>羽地</t>
    <rPh sb="0" eb="2">
      <t>ハネジ</t>
    </rPh>
    <phoneticPr fontId="1"/>
  </si>
  <si>
    <t>屋我地ひるぎ学園</t>
    <rPh sb="0" eb="3">
      <t>ヤガジ</t>
    </rPh>
    <rPh sb="6" eb="8">
      <t>ガクエン</t>
    </rPh>
    <phoneticPr fontId="1"/>
  </si>
  <si>
    <t>伊江</t>
    <rPh sb="0" eb="2">
      <t>イエ</t>
    </rPh>
    <phoneticPr fontId="1"/>
  </si>
  <si>
    <t>伊是名</t>
    <rPh sb="0" eb="3">
      <t>イゼナ</t>
    </rPh>
    <phoneticPr fontId="1"/>
  </si>
  <si>
    <t>伊平屋</t>
    <rPh sb="0" eb="3">
      <t>イヘヤ</t>
    </rPh>
    <phoneticPr fontId="1"/>
  </si>
  <si>
    <t>野甫</t>
    <rPh sb="0" eb="2">
      <t>ノホ</t>
    </rPh>
    <phoneticPr fontId="1"/>
  </si>
  <si>
    <t>久辺</t>
    <rPh sb="0" eb="2">
      <t>クベ</t>
    </rPh>
    <phoneticPr fontId="1"/>
  </si>
  <si>
    <t>大宜味</t>
    <rPh sb="0" eb="3">
      <t>オオギミ</t>
    </rPh>
    <phoneticPr fontId="1"/>
  </si>
  <si>
    <t>国頭</t>
    <rPh sb="0" eb="2">
      <t>クニガミ</t>
    </rPh>
    <phoneticPr fontId="1"/>
  </si>
  <si>
    <t>東</t>
    <rPh sb="0" eb="1">
      <t>ヒガシ</t>
    </rPh>
    <phoneticPr fontId="1"/>
  </si>
  <si>
    <t>その他(一任等)</t>
    <rPh sb="2" eb="3">
      <t>タ</t>
    </rPh>
    <rPh sb="4" eb="6">
      <t>イチニン</t>
    </rPh>
    <rPh sb="6" eb="7">
      <t>トウ</t>
    </rPh>
    <phoneticPr fontId="1"/>
  </si>
  <si>
    <t>宜野座</t>
    <rPh sb="0" eb="3">
      <t>ギノザ</t>
    </rPh>
    <phoneticPr fontId="1"/>
  </si>
  <si>
    <t>金武</t>
    <rPh sb="0" eb="2">
      <t>キン</t>
    </rPh>
    <phoneticPr fontId="1"/>
  </si>
  <si>
    <t>大宮</t>
    <rPh sb="0" eb="2">
      <t>オオミヤ</t>
    </rPh>
    <phoneticPr fontId="1"/>
  </si>
  <si>
    <t>立哨</t>
    <rPh sb="0" eb="2">
      <t>リッショウ</t>
    </rPh>
    <phoneticPr fontId="1"/>
  </si>
  <si>
    <t>記録･情報処理</t>
    <rPh sb="0" eb="2">
      <t>キロク</t>
    </rPh>
    <rPh sb="3" eb="5">
      <t>ジョウホウ</t>
    </rPh>
    <rPh sb="5" eb="7">
      <t>ショリ</t>
    </rPh>
    <phoneticPr fontId="1"/>
  </si>
  <si>
    <t>救護</t>
    <rPh sb="0" eb="2">
      <t>キュウゴ</t>
    </rPh>
    <phoneticPr fontId="1"/>
  </si>
  <si>
    <t>浄書</t>
    <rPh sb="0" eb="2">
      <t>ジョウショ</t>
    </rPh>
    <phoneticPr fontId="1"/>
  </si>
  <si>
    <t>受付･接待</t>
    <rPh sb="0" eb="2">
      <t>ウケツケ</t>
    </rPh>
    <rPh sb="3" eb="5">
      <t>セッタイ</t>
    </rPh>
    <phoneticPr fontId="1"/>
  </si>
  <si>
    <t>移動監察</t>
    <rPh sb="0" eb="2">
      <t>イドウ</t>
    </rPh>
    <rPh sb="2" eb="4">
      <t>カンサツ</t>
    </rPh>
    <phoneticPr fontId="1"/>
  </si>
  <si>
    <t>折返し地点整理</t>
    <rPh sb="0" eb="2">
      <t>オリカエ</t>
    </rPh>
    <rPh sb="3" eb="5">
      <t>チテン</t>
    </rPh>
    <rPh sb="5" eb="7">
      <t>セイリ</t>
    </rPh>
    <phoneticPr fontId="1"/>
  </si>
  <si>
    <t>記録回収</t>
    <rPh sb="0" eb="2">
      <t>キロク</t>
    </rPh>
    <rPh sb="2" eb="4">
      <t>カイシュウ</t>
    </rPh>
    <phoneticPr fontId="1"/>
  </si>
  <si>
    <t>ＶＴＲ録画</t>
    <rPh sb="3" eb="5">
      <t>ロクガ</t>
    </rPh>
    <phoneticPr fontId="1"/>
  </si>
  <si>
    <t>競技場でのレース推移速報など</t>
    <rPh sb="0" eb="3">
      <t>キョウギジョウ</t>
    </rPh>
    <rPh sb="8" eb="10">
      <t>スイイ</t>
    </rPh>
    <rPh sb="10" eb="12">
      <t>ソクホウ</t>
    </rPh>
    <phoneticPr fontId="1"/>
  </si>
  <si>
    <t>主な業務内容</t>
    <rPh sb="0" eb="1">
      <t>オモ</t>
    </rPh>
    <rPh sb="2" eb="4">
      <t>ギョウム</t>
    </rPh>
    <rPh sb="4" eb="6">
      <t>ナイヨウ</t>
    </rPh>
    <phoneticPr fontId="1"/>
  </si>
  <si>
    <t>各区間の記録整理</t>
    <rPh sb="0" eb="3">
      <t>カククカン</t>
    </rPh>
    <rPh sb="4" eb="6">
      <t>キロク</t>
    </rPh>
    <rPh sb="6" eb="8">
      <t>セイリ</t>
    </rPh>
    <phoneticPr fontId="1"/>
  </si>
  <si>
    <t>急病人等の応急処置</t>
    <rPh sb="0" eb="3">
      <t>キュウビョウニン</t>
    </rPh>
    <rPh sb="3" eb="4">
      <t>トウ</t>
    </rPh>
    <rPh sb="5" eb="7">
      <t>オウキュウ</t>
    </rPh>
    <rPh sb="7" eb="9">
      <t>ショチ</t>
    </rPh>
    <phoneticPr fontId="1"/>
  </si>
  <si>
    <t>団体賞状の浄書</t>
    <rPh sb="0" eb="2">
      <t>ダンタイ</t>
    </rPh>
    <rPh sb="2" eb="4">
      <t>ショウジョウ</t>
    </rPh>
    <rPh sb="5" eb="7">
      <t>ジョウショ</t>
    </rPh>
    <phoneticPr fontId="1"/>
  </si>
  <si>
    <t>本部周辺での受付及び接待(冊子販売含)</t>
    <rPh sb="0" eb="2">
      <t>ホンブ</t>
    </rPh>
    <rPh sb="2" eb="4">
      <t>シュウヘン</t>
    </rPh>
    <rPh sb="6" eb="8">
      <t>ウケツケ</t>
    </rPh>
    <rPh sb="8" eb="9">
      <t>オヨ</t>
    </rPh>
    <rPh sb="10" eb="12">
      <t>セッタイ</t>
    </rPh>
    <rPh sb="13" eb="15">
      <t>サッシ</t>
    </rPh>
    <rPh sb="15" eb="17">
      <t>ハンバイ</t>
    </rPh>
    <rPh sb="17" eb="18">
      <t>フク</t>
    </rPh>
    <phoneticPr fontId="1"/>
  </si>
  <si>
    <t>バイク等によるレース中の監察</t>
    <rPh sb="3" eb="4">
      <t>トウ</t>
    </rPh>
    <rPh sb="10" eb="11">
      <t>チュウ</t>
    </rPh>
    <rPh sb="12" eb="14">
      <t>カンサツ</t>
    </rPh>
    <phoneticPr fontId="1"/>
  </si>
  <si>
    <t>折返し地点周辺の会場整理</t>
    <rPh sb="0" eb="2">
      <t>オリカエ</t>
    </rPh>
    <rPh sb="3" eb="5">
      <t>チテン</t>
    </rPh>
    <rPh sb="5" eb="7">
      <t>シュウヘン</t>
    </rPh>
    <rPh sb="8" eb="10">
      <t>カイジョウ</t>
    </rPh>
    <rPh sb="10" eb="12">
      <t>セイリ</t>
    </rPh>
    <phoneticPr fontId="1"/>
  </si>
  <si>
    <t>各中継所の記録記入用紙を本部へ急送</t>
    <rPh sb="0" eb="1">
      <t>カク</t>
    </rPh>
    <rPh sb="1" eb="4">
      <t>チュウケイショ</t>
    </rPh>
    <rPh sb="5" eb="7">
      <t>キロク</t>
    </rPh>
    <rPh sb="7" eb="9">
      <t>キニュウ</t>
    </rPh>
    <rPh sb="9" eb="11">
      <t>ヨウシ</t>
    </rPh>
    <rPh sb="12" eb="14">
      <t>ホンブ</t>
    </rPh>
    <rPh sb="15" eb="17">
      <t>キュウソウ</t>
    </rPh>
    <phoneticPr fontId="1"/>
  </si>
  <si>
    <t>各中継所及びフィニッシュ地点の撮影</t>
    <rPh sb="0" eb="1">
      <t>カク</t>
    </rPh>
    <rPh sb="1" eb="4">
      <t>チュウケイショ</t>
    </rPh>
    <rPh sb="4" eb="5">
      <t>オヨ</t>
    </rPh>
    <rPh sb="12" eb="14">
      <t>チテン</t>
    </rPh>
    <rPh sb="15" eb="17">
      <t>サツエイ</t>
    </rPh>
    <phoneticPr fontId="1"/>
  </si>
  <si>
    <t>中継所主任</t>
    <rPh sb="0" eb="3">
      <t>チュウケイショ</t>
    </rPh>
    <rPh sb="3" eb="5">
      <t>シュニン</t>
    </rPh>
    <phoneticPr fontId="1"/>
  </si>
  <si>
    <t>各中継所での総括責任者</t>
    <rPh sb="0" eb="1">
      <t>カク</t>
    </rPh>
    <rPh sb="1" eb="4">
      <t>チュウケイショ</t>
    </rPh>
    <rPh sb="6" eb="8">
      <t>ソウカツ</t>
    </rPh>
    <rPh sb="8" eb="11">
      <t>セキニンシャ</t>
    </rPh>
    <phoneticPr fontId="1"/>
  </si>
  <si>
    <t>中継所計時</t>
    <rPh sb="0" eb="3">
      <t>チュウケイショ</t>
    </rPh>
    <rPh sb="3" eb="5">
      <t>ケイジ</t>
    </rPh>
    <phoneticPr fontId="1"/>
  </si>
  <si>
    <t>中継所における計時計測に関する業務</t>
    <rPh sb="0" eb="3">
      <t>チュウケイショ</t>
    </rPh>
    <rPh sb="7" eb="9">
      <t>ケイジ</t>
    </rPh>
    <rPh sb="9" eb="11">
      <t>ケイソク</t>
    </rPh>
    <rPh sb="12" eb="13">
      <t>カン</t>
    </rPh>
    <rPh sb="15" eb="17">
      <t>ギョウム</t>
    </rPh>
    <phoneticPr fontId="1"/>
  </si>
  <si>
    <t>中継所着順</t>
    <rPh sb="0" eb="3">
      <t>チュウケイショ</t>
    </rPh>
    <rPh sb="3" eb="5">
      <t>チャクジュン</t>
    </rPh>
    <phoneticPr fontId="1"/>
  </si>
  <si>
    <t>中継所における着順記録に関する業務</t>
    <rPh sb="0" eb="3">
      <t>チュウケイショ</t>
    </rPh>
    <rPh sb="7" eb="9">
      <t>チャクジュン</t>
    </rPh>
    <rPh sb="9" eb="11">
      <t>キロク</t>
    </rPh>
    <rPh sb="12" eb="13">
      <t>カン</t>
    </rPh>
    <rPh sb="15" eb="17">
      <t>ギョウム</t>
    </rPh>
    <phoneticPr fontId="1"/>
  </si>
  <si>
    <t>中継所記録</t>
    <rPh sb="0" eb="3">
      <t>チュウケイショ</t>
    </rPh>
    <rPh sb="3" eb="5">
      <t>キロク</t>
    </rPh>
    <phoneticPr fontId="1"/>
  </si>
  <si>
    <t>親時計と子時計との時間計算及び正式着順記入</t>
    <rPh sb="0" eb="1">
      <t>オヤ</t>
    </rPh>
    <rPh sb="1" eb="3">
      <t>トケイ</t>
    </rPh>
    <rPh sb="4" eb="5">
      <t>コ</t>
    </rPh>
    <rPh sb="5" eb="7">
      <t>トケイ</t>
    </rPh>
    <rPh sb="9" eb="11">
      <t>ジカン</t>
    </rPh>
    <rPh sb="11" eb="13">
      <t>ケイサン</t>
    </rPh>
    <rPh sb="13" eb="14">
      <t>オヨ</t>
    </rPh>
    <rPh sb="15" eb="17">
      <t>セイシキ</t>
    </rPh>
    <rPh sb="17" eb="19">
      <t>チャクジュン</t>
    </rPh>
    <rPh sb="19" eb="21">
      <t>キニュウ</t>
    </rPh>
    <phoneticPr fontId="1"/>
  </si>
  <si>
    <t>中継所整理</t>
    <rPh sb="0" eb="3">
      <t>チュウケイショ</t>
    </rPh>
    <rPh sb="3" eb="5">
      <t>セイリ</t>
    </rPh>
    <phoneticPr fontId="1"/>
  </si>
  <si>
    <t>中継所の整理及び車両等一時規制</t>
    <rPh sb="0" eb="3">
      <t>チュウケイショ</t>
    </rPh>
    <rPh sb="4" eb="6">
      <t>セイリ</t>
    </rPh>
    <rPh sb="6" eb="7">
      <t>オヨ</t>
    </rPh>
    <rPh sb="8" eb="10">
      <t>シャリョウ</t>
    </rPh>
    <rPh sb="10" eb="11">
      <t>トウ</t>
    </rPh>
    <rPh sb="11" eb="13">
      <t>イチジ</t>
    </rPh>
    <rPh sb="13" eb="15">
      <t>キセイ</t>
    </rPh>
    <phoneticPr fontId="1"/>
  </si>
  <si>
    <t>中継所出発</t>
    <rPh sb="0" eb="3">
      <t>チュウケイショ</t>
    </rPh>
    <rPh sb="3" eb="5">
      <t>シュッパツ</t>
    </rPh>
    <phoneticPr fontId="1"/>
  </si>
  <si>
    <t>選手点呼及び整列順整理</t>
    <rPh sb="0" eb="2">
      <t>センシュ</t>
    </rPh>
    <rPh sb="2" eb="4">
      <t>テンコ</t>
    </rPh>
    <rPh sb="4" eb="5">
      <t>オヨ</t>
    </rPh>
    <rPh sb="6" eb="8">
      <t>セイレツ</t>
    </rPh>
    <rPh sb="8" eb="9">
      <t>ジュン</t>
    </rPh>
    <rPh sb="9" eb="11">
      <t>セイリ</t>
    </rPh>
    <phoneticPr fontId="1"/>
  </si>
  <si>
    <t>運営(理事･専門部)</t>
    <rPh sb="0" eb="2">
      <t>ウンエイ</t>
    </rPh>
    <rPh sb="3" eb="5">
      <t>リジ</t>
    </rPh>
    <rPh sb="6" eb="9">
      <t>センモンブ</t>
    </rPh>
    <phoneticPr fontId="1"/>
  </si>
  <si>
    <t>大会運営に関すること全般</t>
    <rPh sb="0" eb="2">
      <t>タイカイ</t>
    </rPh>
    <rPh sb="2" eb="4">
      <t>ウンエイ</t>
    </rPh>
    <rPh sb="5" eb="6">
      <t>カン</t>
    </rPh>
    <rPh sb="10" eb="12">
      <t>ゼンパン</t>
    </rPh>
    <phoneticPr fontId="1"/>
  </si>
  <si>
    <t>役員１</t>
    <rPh sb="0" eb="2">
      <t>ヤクイン</t>
    </rPh>
    <phoneticPr fontId="1"/>
  </si>
  <si>
    <t>役員２</t>
    <rPh sb="0" eb="2">
      <t>ヤクイン</t>
    </rPh>
    <phoneticPr fontId="1"/>
  </si>
  <si>
    <t>役員３</t>
    <rPh sb="0" eb="2">
      <t>ヤクイン</t>
    </rPh>
    <phoneticPr fontId="1"/>
  </si>
  <si>
    <t>役員４</t>
    <rPh sb="0" eb="2">
      <t>ヤクイン</t>
    </rPh>
    <phoneticPr fontId="1"/>
  </si>
  <si>
    <t>役員５</t>
    <rPh sb="0" eb="2">
      <t>ヤクイン</t>
    </rPh>
    <phoneticPr fontId="1"/>
  </si>
  <si>
    <t>役員６</t>
    <rPh sb="0" eb="2">
      <t>ヤクイン</t>
    </rPh>
    <phoneticPr fontId="1"/>
  </si>
  <si>
    <t>役員７</t>
    <rPh sb="0" eb="2">
      <t>ヤクイン</t>
    </rPh>
    <phoneticPr fontId="1"/>
  </si>
  <si>
    <t>役員８</t>
    <rPh sb="0" eb="2">
      <t>ヤクイン</t>
    </rPh>
    <phoneticPr fontId="1"/>
  </si>
  <si>
    <t>役員９</t>
    <rPh sb="0" eb="2">
      <t>ヤクイン</t>
    </rPh>
    <phoneticPr fontId="1"/>
  </si>
  <si>
    <t>役員10</t>
    <rPh sb="0" eb="2">
      <t>ヤクイン</t>
    </rPh>
    <phoneticPr fontId="1"/>
  </si>
  <si>
    <t>役員11</t>
    <rPh sb="0" eb="2">
      <t>ヤクイン</t>
    </rPh>
    <phoneticPr fontId="1"/>
  </si>
  <si>
    <t>役員12</t>
    <rPh sb="0" eb="2">
      <t>ヤクイン</t>
    </rPh>
    <phoneticPr fontId="1"/>
  </si>
  <si>
    <t>役員13</t>
    <rPh sb="0" eb="2">
      <t>ヤクイン</t>
    </rPh>
    <phoneticPr fontId="1"/>
  </si>
  <si>
    <t>役員14</t>
    <rPh sb="0" eb="2">
      <t>ヤクイン</t>
    </rPh>
    <phoneticPr fontId="1"/>
  </si>
  <si>
    <t>ナンバー</t>
    <phoneticPr fontId="1"/>
  </si>
  <si>
    <t>校　長　名</t>
  </si>
  <si>
    <t>ﾌﾘｶﾞﾅ</t>
    <phoneticPr fontId="1"/>
  </si>
  <si>
    <t>提出者
(監督)</t>
    <phoneticPr fontId="1"/>
  </si>
  <si>
    <t>氏　名</t>
    <phoneticPr fontId="1"/>
  </si>
  <si>
    <t>希望(対応可能)部署</t>
    <phoneticPr fontId="1"/>
  </si>
  <si>
    <t>役員氏名</t>
    <phoneticPr fontId="1"/>
  </si>
  <si>
    <t>必要役員数</t>
    <phoneticPr fontId="1"/>
  </si>
  <si>
    <t>ＮＣ</t>
  </si>
  <si>
    <t>※２．離島校を除き、各学校から必ず１人は立哨係を出してください。</t>
    <rPh sb="3" eb="5">
      <t>リトウ</t>
    </rPh>
    <rPh sb="5" eb="6">
      <t>コウ</t>
    </rPh>
    <rPh sb="7" eb="8">
      <t>ノゾ</t>
    </rPh>
    <rPh sb="10" eb="13">
      <t>カクガッコウ</t>
    </rPh>
    <rPh sb="15" eb="16">
      <t>カナラ</t>
    </rPh>
    <rPh sb="18" eb="19">
      <t>ニン</t>
    </rPh>
    <rPh sb="20" eb="22">
      <t>リッショウ</t>
    </rPh>
    <rPh sb="22" eb="23">
      <t>カカリ</t>
    </rPh>
    <rPh sb="24" eb="25">
      <t>ダ</t>
    </rPh>
    <phoneticPr fontId="1"/>
  </si>
  <si>
    <t>※４．全体のバランス上、希望に添えない場合があります。予め御了承ください。</t>
    <rPh sb="3" eb="5">
      <t>ゼンタイ</t>
    </rPh>
    <rPh sb="10" eb="11">
      <t>ジョウ</t>
    </rPh>
    <rPh sb="12" eb="14">
      <t>キボウ</t>
    </rPh>
    <rPh sb="15" eb="16">
      <t>ソ</t>
    </rPh>
    <rPh sb="19" eb="21">
      <t>バアイ</t>
    </rPh>
    <rPh sb="27" eb="28">
      <t>アラカジ</t>
    </rPh>
    <rPh sb="29" eb="32">
      <t>ゴリョウショウ</t>
    </rPh>
    <phoneticPr fontId="1"/>
  </si>
  <si>
    <t>←Ｊ列までが印刷範囲です！</t>
    <phoneticPr fontId="1"/>
  </si>
  <si>
    <t>↑27行目までが印刷範囲です！</t>
    <phoneticPr fontId="1"/>
  </si>
  <si>
    <t>アナウンサー(本部)</t>
    <rPh sb="7" eb="9">
      <t>ホンブ</t>
    </rPh>
    <phoneticPr fontId="1"/>
  </si>
  <si>
    <t>アナウンサー(車両)</t>
    <rPh sb="7" eb="9">
      <t>シャリョウ</t>
    </rPh>
    <phoneticPr fontId="1"/>
  </si>
  <si>
    <t>広報車でのアナウンス活動</t>
    <rPh sb="0" eb="3">
      <t>コウホウシャ</t>
    </rPh>
    <rPh sb="10" eb="12">
      <t>カツドウ</t>
    </rPh>
    <phoneticPr fontId="1"/>
  </si>
  <si>
    <t>迂回案内</t>
    <rPh sb="0" eb="2">
      <t>ウカイ</t>
    </rPh>
    <rPh sb="2" eb="4">
      <t>アンナイ</t>
    </rPh>
    <phoneticPr fontId="1"/>
  </si>
  <si>
    <t>給水</t>
    <rPh sb="0" eb="2">
      <t>キュウスイ</t>
    </rPh>
    <phoneticPr fontId="1"/>
  </si>
  <si>
    <t>通行規制地域での迂回路案内</t>
    <rPh sb="0" eb="2">
      <t>ツウコウ</t>
    </rPh>
    <rPh sb="2" eb="4">
      <t>キセイ</t>
    </rPh>
    <rPh sb="4" eb="6">
      <t>チイキ</t>
    </rPh>
    <rPh sb="8" eb="11">
      <t>ウカイロ</t>
    </rPh>
    <rPh sb="11" eb="13">
      <t>アンナイ</t>
    </rPh>
    <phoneticPr fontId="1"/>
  </si>
  <si>
    <t>所定の場所での選手への給水</t>
    <rPh sb="0" eb="2">
      <t>ショテイ</t>
    </rPh>
    <rPh sb="3" eb="5">
      <t>バショ</t>
    </rPh>
    <rPh sb="7" eb="9">
      <t>センシュ</t>
    </rPh>
    <rPh sb="11" eb="13">
      <t>キュウスイ</t>
    </rPh>
    <phoneticPr fontId="1"/>
  </si>
  <si>
    <t>役員15</t>
    <rPh sb="0" eb="2">
      <t>ヤクイン</t>
    </rPh>
    <phoneticPr fontId="1"/>
  </si>
  <si>
    <t>役員16</t>
    <rPh sb="0" eb="2">
      <t>ヤクイン</t>
    </rPh>
    <phoneticPr fontId="1"/>
  </si>
  <si>
    <t>役員17</t>
    <rPh sb="0" eb="2">
      <t>ヤクイン</t>
    </rPh>
    <phoneticPr fontId="1"/>
  </si>
  <si>
    <t>役員18</t>
    <rPh sb="0" eb="2">
      <t>ヤクイン</t>
    </rPh>
    <phoneticPr fontId="1"/>
  </si>
  <si>
    <t>男子コーチ</t>
    <rPh sb="0" eb="2">
      <t>ダンシ</t>
    </rPh>
    <phoneticPr fontId="1"/>
  </si>
  <si>
    <t>女子コーチ</t>
    <rPh sb="0" eb="2">
      <t>ジョシ</t>
    </rPh>
    <phoneticPr fontId="1"/>
  </si>
  <si>
    <t>緑風学園久志</t>
    <rPh sb="0" eb="2">
      <t>リョクフウ</t>
    </rPh>
    <rPh sb="2" eb="4">
      <t>ガクエン</t>
    </rPh>
    <rPh sb="4" eb="6">
      <t>クシ</t>
    </rPh>
    <phoneticPr fontId="1"/>
  </si>
  <si>
    <t>桜</t>
    <rPh sb="0" eb="1">
      <t>サクラ</t>
    </rPh>
    <phoneticPr fontId="1"/>
  </si>
  <si>
    <t>上本部</t>
    <rPh sb="0" eb="3">
      <t>カミモトブ</t>
    </rPh>
    <phoneticPr fontId="1"/>
  </si>
  <si>
    <t>なし</t>
    <phoneticPr fontId="1"/>
  </si>
  <si>
    <t>なし</t>
  </si>
  <si>
    <t>＊氏名入力の際は、漢字の確認をお願いします。
　　例「与那嶺・與那嶺」 漢字の誤変換など</t>
    <rPh sb="1" eb="3">
      <t>シメイ</t>
    </rPh>
    <rPh sb="3" eb="5">
      <t>ニュウリョク</t>
    </rPh>
    <rPh sb="6" eb="7">
      <t>サイ</t>
    </rPh>
    <rPh sb="9" eb="11">
      <t>カンジ</t>
    </rPh>
    <rPh sb="12" eb="14">
      <t>カクニン</t>
    </rPh>
    <rPh sb="16" eb="17">
      <t>ネガ</t>
    </rPh>
    <rPh sb="25" eb="26">
      <t>レイ</t>
    </rPh>
    <rPh sb="27" eb="30">
      <t>ヨナミネ</t>
    </rPh>
    <rPh sb="31" eb="34">
      <t>ヨナミネ</t>
    </rPh>
    <rPh sb="36" eb="38">
      <t>カンジ</t>
    </rPh>
    <rPh sb="39" eb="42">
      <t>ゴヘンカン</t>
    </rPh>
    <phoneticPr fontId="1"/>
  </si>
  <si>
    <t>令和8年度 男子第51回 女子第42回 国頭地区中学校駅伝役員 氏名報告書</t>
    <rPh sb="0" eb="2">
      <t>レイワ</t>
    </rPh>
    <rPh sb="3" eb="5">
      <t>ネンド</t>
    </rPh>
    <rPh sb="29" eb="31">
      <t>ヤクイン</t>
    </rPh>
    <rPh sb="32" eb="34">
      <t>シメイ</t>
    </rPh>
    <rPh sb="34" eb="37">
      <t>ホウコクショ</t>
    </rPh>
    <phoneticPr fontId="1"/>
  </si>
  <si>
    <t>理事</t>
    <rPh sb="0" eb="2">
      <t>リジ</t>
    </rPh>
    <phoneticPr fontId="1"/>
  </si>
  <si>
    <t>専門部</t>
    <rPh sb="0" eb="3">
      <t>センモンブ</t>
    </rPh>
    <phoneticPr fontId="1"/>
  </si>
  <si>
    <t>役員数</t>
    <rPh sb="0" eb="2">
      <t>ヤクイン</t>
    </rPh>
    <rPh sb="2" eb="3">
      <t>スウ</t>
    </rPh>
    <phoneticPr fontId="1"/>
  </si>
  <si>
    <t>R8動員数</t>
    <rPh sb="2" eb="5">
      <t>ドウインスウ</t>
    </rPh>
    <phoneticPr fontId="1"/>
  </si>
  <si>
    <t>R8合計</t>
    <rPh sb="2" eb="4">
      <t>ゴウケイ</t>
    </rPh>
    <phoneticPr fontId="1"/>
  </si>
  <si>
    <r>
      <t>２．</t>
    </r>
    <r>
      <rPr>
        <b/>
        <sz val="12"/>
        <color theme="1"/>
        <rFont val="ＭＳ Ｐゴシック"/>
        <family val="3"/>
        <charset val="128"/>
      </rPr>
      <t>「名護中 名城まで」 ミライムで提出（10/2 金 までにお願いします）</t>
    </r>
    <rPh sb="3" eb="5">
      <t>ナゴ</t>
    </rPh>
    <rPh sb="5" eb="6">
      <t>チュウ</t>
    </rPh>
    <rPh sb="7" eb="9">
      <t>ナシロ</t>
    </rPh>
    <rPh sb="18" eb="20">
      <t>テイシュツ</t>
    </rPh>
    <rPh sb="26" eb="27">
      <t>キン</t>
    </rPh>
    <rPh sb="32" eb="33">
      <t>ネガ</t>
    </rPh>
    <phoneticPr fontId="1"/>
  </si>
  <si>
    <r>
      <rPr>
        <sz val="9"/>
        <color theme="1"/>
        <rFont val="ＭＳ Ｐゴシック"/>
        <family val="3"/>
        <charset val="128"/>
      </rPr>
      <t>(離島校除く必ず１名)</t>
    </r>
    <r>
      <rPr>
        <sz val="11"/>
        <color theme="1"/>
        <rFont val="ＭＳ Ｐゴシック"/>
        <family val="3"/>
        <charset val="128"/>
      </rPr>
      <t xml:space="preserve">
立哨</t>
    </r>
    <rPh sb="1" eb="3">
      <t>リトウ</t>
    </rPh>
    <rPh sb="3" eb="4">
      <t>コウ</t>
    </rPh>
    <rPh sb="4" eb="5">
      <t>ノゾ</t>
    </rPh>
    <rPh sb="6" eb="7">
      <t>カナラ</t>
    </rPh>
    <rPh sb="9" eb="10">
      <t>メイ</t>
    </rPh>
    <rPh sb="12" eb="13">
      <t>タテ</t>
    </rPh>
    <rPh sb="13" eb="14">
      <t>ショウ</t>
    </rPh>
    <phoneticPr fontId="1"/>
  </si>
  <si>
    <r>
      <t>※１．必要役員人数は、</t>
    </r>
    <r>
      <rPr>
        <b/>
        <u/>
        <sz val="11"/>
        <color theme="1"/>
        <rFont val="ＭＳ Ｐゴシック"/>
        <family val="3"/>
        <charset val="128"/>
      </rPr>
      <t>中体連理事と陸上･駅伝専門部員を含めた人数です</t>
    </r>
    <r>
      <rPr>
        <sz val="10"/>
        <color theme="1"/>
        <rFont val="ＭＳ Ｐゴシック"/>
        <family val="3"/>
        <charset val="128"/>
      </rPr>
      <t>。</t>
    </r>
    <rPh sb="3" eb="5">
      <t>ヒツヨウ</t>
    </rPh>
    <rPh sb="5" eb="7">
      <t>ヤクイン</t>
    </rPh>
    <rPh sb="7" eb="9">
      <t>ニンズウ</t>
    </rPh>
    <rPh sb="11" eb="14">
      <t>チュウタイレン</t>
    </rPh>
    <rPh sb="14" eb="16">
      <t>リジ</t>
    </rPh>
    <rPh sb="17" eb="19">
      <t>リクジョウ</t>
    </rPh>
    <rPh sb="20" eb="22">
      <t>エキデン</t>
    </rPh>
    <rPh sb="22" eb="24">
      <t>センモン</t>
    </rPh>
    <rPh sb="24" eb="26">
      <t>ブイン</t>
    </rPh>
    <rPh sb="27" eb="28">
      <t>フク</t>
    </rPh>
    <rPh sb="30" eb="32">
      <t>ニンズウ</t>
    </rPh>
    <phoneticPr fontId="1"/>
  </si>
  <si>
    <r>
      <rPr>
        <sz val="10"/>
        <color theme="1"/>
        <rFont val="ＭＳ Ｐゴシック"/>
        <family val="3"/>
        <charset val="128"/>
      </rPr>
      <t>指定された地点での車両等進入規制</t>
    </r>
    <r>
      <rPr>
        <sz val="9"/>
        <color theme="1"/>
        <rFont val="ＭＳ Ｐゴシック"/>
        <family val="3"/>
        <charset val="128"/>
      </rPr>
      <t>(離島校除く全校必ず１人)</t>
    </r>
    <rPh sb="0" eb="2">
      <t>シテイ</t>
    </rPh>
    <rPh sb="5" eb="7">
      <t>チテン</t>
    </rPh>
    <rPh sb="9" eb="11">
      <t>シャリョウ</t>
    </rPh>
    <rPh sb="11" eb="12">
      <t>トウ</t>
    </rPh>
    <rPh sb="12" eb="14">
      <t>シンニュウ</t>
    </rPh>
    <rPh sb="14" eb="16">
      <t>キセイ</t>
    </rPh>
    <rPh sb="17" eb="19">
      <t>リトウ</t>
    </rPh>
    <rPh sb="19" eb="20">
      <t>コウ</t>
    </rPh>
    <rPh sb="20" eb="21">
      <t>ノゾ</t>
    </rPh>
    <rPh sb="22" eb="24">
      <t>ゼンコウ</t>
    </rPh>
    <rPh sb="24" eb="25">
      <t>カナラ</t>
    </rPh>
    <rPh sb="27" eb="28">
      <t>ニン</t>
    </rPh>
    <phoneticPr fontId="1"/>
  </si>
  <si>
    <t>１．学校規模に応じて依頼された人数分の氏名を記入し、希望 (対応可能) 部署を選択。</t>
    <rPh sb="30" eb="32">
      <t>タイオウ</t>
    </rPh>
    <rPh sb="32" eb="34">
      <t>カノウ</t>
    </rPh>
    <phoneticPr fontId="1"/>
  </si>
  <si>
    <t>※３．本人の希望 (興味関心など) や、これまでの経験を踏まえて記入してください。</t>
    <rPh sb="25" eb="27">
      <t>ケイケン</t>
    </rPh>
    <phoneticPr fontId="1"/>
  </si>
  <si>
    <t>R8 地区駅伝競走大会　学校人数割り当て表</t>
    <rPh sb="3" eb="5">
      <t>チク</t>
    </rPh>
    <rPh sb="5" eb="7">
      <t>エキデン</t>
    </rPh>
    <rPh sb="7" eb="9">
      <t>キョウソウ</t>
    </rPh>
    <rPh sb="9" eb="11">
      <t>タイカイ</t>
    </rPh>
    <rPh sb="12" eb="14">
      <t>ガッコウ</t>
    </rPh>
    <rPh sb="14" eb="16">
      <t>ニンズウ</t>
    </rPh>
    <rPh sb="16" eb="17">
      <t>ワ</t>
    </rPh>
    <rPh sb="18" eb="19">
      <t>ア</t>
    </rPh>
    <rPh sb="20" eb="21">
      <t>ヒョウ</t>
    </rPh>
    <phoneticPr fontId="18"/>
  </si>
  <si>
    <t>№</t>
    <phoneticPr fontId="18"/>
  </si>
  <si>
    <t>学校名</t>
    <rPh sb="0" eb="3">
      <t>ガッコウメイ</t>
    </rPh>
    <phoneticPr fontId="18"/>
  </si>
  <si>
    <t>R7
役員数</t>
    <rPh sb="3" eb="5">
      <t>ヤクイン</t>
    </rPh>
    <rPh sb="5" eb="6">
      <t>スウ</t>
    </rPh>
    <phoneticPr fontId="18"/>
  </si>
  <si>
    <t>R8
理事</t>
    <rPh sb="3" eb="5">
      <t>リジ</t>
    </rPh>
    <phoneticPr fontId="18"/>
  </si>
  <si>
    <t>R8
専門部</t>
    <rPh sb="3" eb="6">
      <t>センモンブ</t>
    </rPh>
    <phoneticPr fontId="18"/>
  </si>
  <si>
    <t>R8
職員役員</t>
    <rPh sb="3" eb="5">
      <t>ショクイン</t>
    </rPh>
    <rPh sb="5" eb="7">
      <t>ヤクイン</t>
    </rPh>
    <phoneticPr fontId="18"/>
  </si>
  <si>
    <t>名　護</t>
    <rPh sb="0" eb="1">
      <t>ナ</t>
    </rPh>
    <rPh sb="2" eb="3">
      <t>ユズル</t>
    </rPh>
    <phoneticPr fontId="18"/>
  </si>
  <si>
    <t>大　宮</t>
    <rPh sb="0" eb="1">
      <t>ダイ</t>
    </rPh>
    <rPh sb="2" eb="3">
      <t>ミヤ</t>
    </rPh>
    <phoneticPr fontId="18"/>
  </si>
  <si>
    <t>金　武</t>
    <rPh sb="0" eb="1">
      <t>キン</t>
    </rPh>
    <rPh sb="2" eb="3">
      <t>ブ</t>
    </rPh>
    <phoneticPr fontId="18"/>
  </si>
  <si>
    <t>屋　部</t>
    <rPh sb="0" eb="1">
      <t>ヤ</t>
    </rPh>
    <rPh sb="2" eb="3">
      <t>ブ</t>
    </rPh>
    <phoneticPr fontId="18"/>
  </si>
  <si>
    <t>今帰仁</t>
    <rPh sb="0" eb="3">
      <t>ナキジン</t>
    </rPh>
    <phoneticPr fontId="18"/>
  </si>
  <si>
    <t>本　部</t>
    <rPh sb="0" eb="1">
      <t>ホン</t>
    </rPh>
    <rPh sb="2" eb="3">
      <t>ブ</t>
    </rPh>
    <phoneticPr fontId="18"/>
  </si>
  <si>
    <t>羽　地</t>
    <rPh sb="0" eb="1">
      <t>ハネ</t>
    </rPh>
    <rPh sb="2" eb="3">
      <t>チ</t>
    </rPh>
    <phoneticPr fontId="18"/>
  </si>
  <si>
    <t>東　江</t>
    <rPh sb="0" eb="1">
      <t>ヒガシ</t>
    </rPh>
    <rPh sb="2" eb="3">
      <t>エ</t>
    </rPh>
    <phoneticPr fontId="18"/>
  </si>
  <si>
    <t>宜野座</t>
    <rPh sb="0" eb="3">
      <t>ギノザ</t>
    </rPh>
    <phoneticPr fontId="18"/>
  </si>
  <si>
    <t>国　頭</t>
    <rPh sb="0" eb="1">
      <t>クニ</t>
    </rPh>
    <rPh sb="2" eb="3">
      <t>アタマ</t>
    </rPh>
    <phoneticPr fontId="18"/>
  </si>
  <si>
    <t>伊　江</t>
    <rPh sb="0" eb="1">
      <t>イ</t>
    </rPh>
    <rPh sb="2" eb="3">
      <t>エ</t>
    </rPh>
    <phoneticPr fontId="18"/>
  </si>
  <si>
    <t>上本部</t>
    <rPh sb="0" eb="1">
      <t>ウエ</t>
    </rPh>
    <rPh sb="1" eb="3">
      <t>モトブ</t>
    </rPh>
    <phoneticPr fontId="18"/>
  </si>
  <si>
    <t>大宜味</t>
    <rPh sb="0" eb="3">
      <t>オオギミ</t>
    </rPh>
    <phoneticPr fontId="18"/>
  </si>
  <si>
    <t>久　辺</t>
    <rPh sb="0" eb="1">
      <t>ク</t>
    </rPh>
    <rPh sb="2" eb="3">
      <t>ヘン</t>
    </rPh>
    <phoneticPr fontId="18"/>
  </si>
  <si>
    <t>緑風学園</t>
    <rPh sb="0" eb="2">
      <t>リョクフウ</t>
    </rPh>
    <rPh sb="2" eb="4">
      <t>ガクエン</t>
    </rPh>
    <phoneticPr fontId="18"/>
  </si>
  <si>
    <t>屋我地</t>
    <rPh sb="0" eb="3">
      <t>ヤガジ</t>
    </rPh>
    <phoneticPr fontId="18"/>
  </si>
  <si>
    <t>伊是名</t>
    <rPh sb="0" eb="3">
      <t>イゼナ</t>
    </rPh>
    <phoneticPr fontId="18"/>
  </si>
  <si>
    <t>伊平屋</t>
    <rPh sb="0" eb="3">
      <t>イヘヤ</t>
    </rPh>
    <phoneticPr fontId="18"/>
  </si>
  <si>
    <t>東</t>
    <rPh sb="0" eb="1">
      <t>ヒガシ</t>
    </rPh>
    <phoneticPr fontId="18"/>
  </si>
  <si>
    <t>伊豆味</t>
    <rPh sb="0" eb="3">
      <t>イズミ</t>
    </rPh>
    <phoneticPr fontId="18"/>
  </si>
  <si>
    <t>野甫</t>
    <rPh sb="0" eb="1">
      <t>ノ</t>
    </rPh>
    <rPh sb="1" eb="2">
      <t>ホ</t>
    </rPh>
    <phoneticPr fontId="18"/>
  </si>
  <si>
    <t>水納</t>
    <rPh sb="0" eb="2">
      <t>ミンナ</t>
    </rPh>
    <phoneticPr fontId="18"/>
  </si>
  <si>
    <t>合　　計</t>
    <rPh sb="0" eb="1">
      <t>ゴウ</t>
    </rPh>
    <rPh sb="3" eb="4">
      <t>ケイ</t>
    </rPh>
    <phoneticPr fontId="18"/>
  </si>
  <si>
    <t>＊R7役員数は、会長と副会長を除いた中体連理事と陸上・駅伝専門部を含んでいます。</t>
    <rPh sb="3" eb="5">
      <t>ヤクイン</t>
    </rPh>
    <rPh sb="5" eb="6">
      <t>スウ</t>
    </rPh>
    <rPh sb="8" eb="10">
      <t>カイチョウ</t>
    </rPh>
    <rPh sb="11" eb="14">
      <t>フクカイチョウ</t>
    </rPh>
    <rPh sb="15" eb="16">
      <t>ノゾ</t>
    </rPh>
    <rPh sb="18" eb="21">
      <t>チュウタイレン</t>
    </rPh>
    <rPh sb="21" eb="23">
      <t>リジ</t>
    </rPh>
    <rPh sb="24" eb="26">
      <t>リクジョウ</t>
    </rPh>
    <rPh sb="27" eb="29">
      <t>エキデン</t>
    </rPh>
    <rPh sb="29" eb="31">
      <t>センモン</t>
    </rPh>
    <rPh sb="31" eb="32">
      <t>ブ</t>
    </rPh>
    <rPh sb="33" eb="34">
      <t>フク</t>
    </rPh>
    <phoneticPr fontId="18"/>
  </si>
  <si>
    <r>
      <t>＊中継所役員として</t>
    </r>
    <r>
      <rPr>
        <b/>
        <sz val="16"/>
        <color indexed="10"/>
        <rFont val="ＭＳ Ｐゴシック"/>
        <family val="3"/>
        <charset val="128"/>
      </rPr>
      <t>名護・大宮・金武</t>
    </r>
    <r>
      <rPr>
        <b/>
        <sz val="16"/>
        <rFont val="ＭＳ Ｐゴシック"/>
        <family val="3"/>
        <charset val="128"/>
      </rPr>
      <t>は9名、</t>
    </r>
    <r>
      <rPr>
        <b/>
        <sz val="16"/>
        <color indexed="10"/>
        <rFont val="ＭＳ Ｐゴシック"/>
        <family val="3"/>
        <charset val="128"/>
      </rPr>
      <t>羽地</t>
    </r>
    <r>
      <rPr>
        <b/>
        <sz val="16"/>
        <rFont val="ＭＳ Ｐゴシック"/>
        <family val="3"/>
        <charset val="128"/>
      </rPr>
      <t>は7名を選出してください。</t>
    </r>
    <rPh sb="1" eb="3">
      <t>チュウケイ</t>
    </rPh>
    <rPh sb="3" eb="4">
      <t>ショ</t>
    </rPh>
    <rPh sb="4" eb="6">
      <t>ヤクイン</t>
    </rPh>
    <rPh sb="9" eb="11">
      <t>ナゴ</t>
    </rPh>
    <rPh sb="12" eb="14">
      <t>オオミヤ</t>
    </rPh>
    <rPh sb="15" eb="17">
      <t>キン</t>
    </rPh>
    <rPh sb="19" eb="20">
      <t>メイ</t>
    </rPh>
    <rPh sb="21" eb="23">
      <t>ハネチ</t>
    </rPh>
    <rPh sb="25" eb="26">
      <t>メイ</t>
    </rPh>
    <rPh sb="27" eb="29">
      <t>センシュツ</t>
    </rPh>
    <phoneticPr fontId="18"/>
  </si>
  <si>
    <t>R8
割当人数</t>
    <rPh sb="3" eb="5">
      <t>ワリアテ</t>
    </rPh>
    <rPh sb="5" eb="7">
      <t>ニンズウ</t>
    </rPh>
    <phoneticPr fontId="1"/>
  </si>
  <si>
    <t>中継所役員 ・・・ 名護（９名） ・ 金武（９名） ・ 大宮（９名）  ・ 羽地（７名）</t>
    <rPh sb="0" eb="3">
      <t>チュウケイショ</t>
    </rPh>
    <rPh sb="3" eb="5">
      <t>ヤクイン</t>
    </rPh>
    <rPh sb="10" eb="12">
      <t>ナゴ</t>
    </rPh>
    <rPh sb="14" eb="15">
      <t>メイ</t>
    </rPh>
    <rPh sb="19" eb="21">
      <t>キン</t>
    </rPh>
    <rPh sb="23" eb="24">
      <t>メイ</t>
    </rPh>
    <rPh sb="28" eb="30">
      <t>オオミヤ</t>
    </rPh>
    <rPh sb="32" eb="33">
      <t>メイ</t>
    </rPh>
    <rPh sb="38" eb="39">
      <t>ハネ</t>
    </rPh>
    <rPh sb="39" eb="40">
      <t>チ</t>
    </rPh>
    <rPh sb="42" eb="4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</si>
</sst>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&quot;　&quot;&quot;人&quot;"/>
  </numFmts>
  <fonts count="29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b/>
      <u/>
      <sz val="9"/>
      <color indexed="8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2"/>
      <color rgb="FF0070C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/>
  </cellStyleXfs>
  <cellXfs count="100">
    <xf numFmtId="0" fontId="0" fillId="0" borderId="0" xfId="0">
      <alignment vertical="center"/>
    </xf>
    <xf numFmtId="0" fontId="0" fillId="0" borderId="0" xfId="0" applyAlignment="1">
      <alignment shrinkToFit="1"/>
    </xf>
    <xf numFmtId="0" fontId="3" fillId="0" borderId="0" xfId="0" applyFont="1" applyAlignment="1">
      <alignment shrinkToFit="1"/>
    </xf>
    <xf numFmtId="0" fontId="0" fillId="2" borderId="0" xfId="0" applyFill="1" applyAlignment="1">
      <alignment shrinkToFit="1"/>
    </xf>
    <xf numFmtId="0" fontId="0" fillId="3" borderId="0" xfId="0" applyFill="1" applyAlignment="1">
      <alignment shrinkToFit="1"/>
    </xf>
    <xf numFmtId="0" fontId="3" fillId="3" borderId="0" xfId="0" applyFont="1" applyFill="1" applyAlignment="1">
      <alignment shrinkToFit="1"/>
    </xf>
    <xf numFmtId="0" fontId="6" fillId="4" borderId="0" xfId="0" applyFont="1" applyFill="1" applyAlignment="1">
      <alignment shrinkToFit="1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16" xfId="0" applyFont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 applyProtection="1">
      <alignment horizontal="center" vertical="center" shrinkToFit="1"/>
      <protection locked="0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176" fontId="12" fillId="0" borderId="12" xfId="0" applyNumberFormat="1" applyFont="1" applyBorder="1" applyAlignment="1">
      <alignment horizontal="center" vertical="center"/>
    </xf>
    <xf numFmtId="176" fontId="12" fillId="0" borderId="13" xfId="0" applyNumberFormat="1" applyFont="1" applyBorder="1" applyAlignment="1">
      <alignment horizontal="center" vertical="center"/>
    </xf>
    <xf numFmtId="176" fontId="12" fillId="0" borderId="14" xfId="0" applyNumberFormat="1" applyFont="1" applyBorder="1" applyAlignment="1">
      <alignment horizontal="center" vertical="center"/>
    </xf>
    <xf numFmtId="176" fontId="12" fillId="0" borderId="15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7" fillId="0" borderId="34" xfId="0" applyFont="1" applyBorder="1" applyAlignment="1">
      <alignment horizontal="center" vertical="center"/>
    </xf>
    <xf numFmtId="0" fontId="0" fillId="0" borderId="0" xfId="0" applyAlignment="1"/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 shrinkToFit="1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5" borderId="41" xfId="0" applyFont="1" applyFill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 shrinkToFit="1"/>
    </xf>
    <xf numFmtId="0" fontId="20" fillId="0" borderId="44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2" fillId="5" borderId="45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 shrinkToFit="1"/>
    </xf>
    <xf numFmtId="0" fontId="20" fillId="0" borderId="44" xfId="0" applyFont="1" applyBorder="1" applyAlignment="1">
      <alignment horizontal="center" vertical="center" shrinkToFit="1"/>
    </xf>
    <xf numFmtId="0" fontId="21" fillId="0" borderId="44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2" fillId="5" borderId="49" xfId="0" applyFont="1" applyFill="1" applyBorder="1" applyAlignment="1">
      <alignment horizontal="center" vertical="center"/>
    </xf>
    <xf numFmtId="0" fontId="23" fillId="0" borderId="50" xfId="0" applyFont="1" applyBorder="1" applyAlignment="1">
      <alignment horizontal="center" vertical="center" shrinkToFit="1"/>
    </xf>
    <xf numFmtId="0" fontId="23" fillId="0" borderId="51" xfId="0" applyFont="1" applyBorder="1" applyAlignment="1">
      <alignment horizontal="center" vertical="center" shrinkToFit="1"/>
    </xf>
    <xf numFmtId="0" fontId="22" fillId="5" borderId="52" xfId="0" applyFont="1" applyFill="1" applyBorder="1" applyAlignment="1">
      <alignment horizontal="center" vertical="center" shrinkToFit="1"/>
    </xf>
    <xf numFmtId="0" fontId="24" fillId="5" borderId="52" xfId="0" applyFont="1" applyFill="1" applyBorder="1" applyAlignment="1">
      <alignment horizontal="center" vertical="center" shrinkToFit="1"/>
    </xf>
    <xf numFmtId="0" fontId="24" fillId="5" borderId="53" xfId="0" applyFont="1" applyFill="1" applyBorder="1" applyAlignment="1">
      <alignment horizontal="center" vertical="center" shrinkToFit="1"/>
    </xf>
    <xf numFmtId="0" fontId="25" fillId="5" borderId="54" xfId="0" applyFont="1" applyFill="1" applyBorder="1" applyAlignment="1">
      <alignment horizontal="center" vertical="center" shrinkToFit="1"/>
    </xf>
    <xf numFmtId="0" fontId="26" fillId="0" borderId="55" xfId="0" applyFont="1" applyBorder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0" fillId="5" borderId="38" xfId="0" applyFont="1" applyFill="1" applyBorder="1" applyAlignment="1">
      <alignment horizontal="center" vertical="center" wrapText="1" shrinkToFit="1"/>
    </xf>
    <xf numFmtId="0" fontId="28" fillId="0" borderId="33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807B-070A-4E4B-B11D-42D341EEFB8C}">
  <sheetPr>
    <tabColor rgb="FF00B0F0"/>
  </sheetPr>
  <dimension ref="A1:G30"/>
  <sheetViews>
    <sheetView zoomScale="85" zoomScaleNormal="85" workbookViewId="0">
      <selection activeCell="D14" sqref="D14"/>
    </sheetView>
  </sheetViews>
  <sheetFormatPr defaultRowHeight="13.2" x14ac:dyDescent="0.2"/>
  <cols>
    <col min="1" max="1" width="8.77734375" style="67" customWidth="1"/>
    <col min="2" max="2" width="20" style="67" customWidth="1"/>
    <col min="3" max="5" width="13.77734375" style="67" customWidth="1"/>
    <col min="6" max="6" width="14.33203125" style="67" customWidth="1"/>
    <col min="7" max="7" width="16.21875" style="67" customWidth="1"/>
    <col min="8" max="256" width="8.88671875" style="67"/>
    <col min="257" max="257" width="8.77734375" style="67" customWidth="1"/>
    <col min="258" max="258" width="20" style="67" customWidth="1"/>
    <col min="259" max="261" width="13.77734375" style="67" customWidth="1"/>
    <col min="262" max="262" width="14.33203125" style="67" customWidth="1"/>
    <col min="263" max="263" width="16.21875" style="67" customWidth="1"/>
    <col min="264" max="512" width="8.88671875" style="67"/>
    <col min="513" max="513" width="8.77734375" style="67" customWidth="1"/>
    <col min="514" max="514" width="20" style="67" customWidth="1"/>
    <col min="515" max="517" width="13.77734375" style="67" customWidth="1"/>
    <col min="518" max="518" width="14.33203125" style="67" customWidth="1"/>
    <col min="519" max="519" width="16.21875" style="67" customWidth="1"/>
    <col min="520" max="768" width="8.88671875" style="67"/>
    <col min="769" max="769" width="8.77734375" style="67" customWidth="1"/>
    <col min="770" max="770" width="20" style="67" customWidth="1"/>
    <col min="771" max="773" width="13.77734375" style="67" customWidth="1"/>
    <col min="774" max="774" width="14.33203125" style="67" customWidth="1"/>
    <col min="775" max="775" width="16.21875" style="67" customWidth="1"/>
    <col min="776" max="1024" width="8.88671875" style="67"/>
    <col min="1025" max="1025" width="8.77734375" style="67" customWidth="1"/>
    <col min="1026" max="1026" width="20" style="67" customWidth="1"/>
    <col min="1027" max="1029" width="13.77734375" style="67" customWidth="1"/>
    <col min="1030" max="1030" width="14.33203125" style="67" customWidth="1"/>
    <col min="1031" max="1031" width="16.21875" style="67" customWidth="1"/>
    <col min="1032" max="1280" width="8.88671875" style="67"/>
    <col min="1281" max="1281" width="8.77734375" style="67" customWidth="1"/>
    <col min="1282" max="1282" width="20" style="67" customWidth="1"/>
    <col min="1283" max="1285" width="13.77734375" style="67" customWidth="1"/>
    <col min="1286" max="1286" width="14.33203125" style="67" customWidth="1"/>
    <col min="1287" max="1287" width="16.21875" style="67" customWidth="1"/>
    <col min="1288" max="1536" width="8.88671875" style="67"/>
    <col min="1537" max="1537" width="8.77734375" style="67" customWidth="1"/>
    <col min="1538" max="1538" width="20" style="67" customWidth="1"/>
    <col min="1539" max="1541" width="13.77734375" style="67" customWidth="1"/>
    <col min="1542" max="1542" width="14.33203125" style="67" customWidth="1"/>
    <col min="1543" max="1543" width="16.21875" style="67" customWidth="1"/>
    <col min="1544" max="1792" width="8.88671875" style="67"/>
    <col min="1793" max="1793" width="8.77734375" style="67" customWidth="1"/>
    <col min="1794" max="1794" width="20" style="67" customWidth="1"/>
    <col min="1795" max="1797" width="13.77734375" style="67" customWidth="1"/>
    <col min="1798" max="1798" width="14.33203125" style="67" customWidth="1"/>
    <col min="1799" max="1799" width="16.21875" style="67" customWidth="1"/>
    <col min="1800" max="2048" width="8.88671875" style="67"/>
    <col min="2049" max="2049" width="8.77734375" style="67" customWidth="1"/>
    <col min="2050" max="2050" width="20" style="67" customWidth="1"/>
    <col min="2051" max="2053" width="13.77734375" style="67" customWidth="1"/>
    <col min="2054" max="2054" width="14.33203125" style="67" customWidth="1"/>
    <col min="2055" max="2055" width="16.21875" style="67" customWidth="1"/>
    <col min="2056" max="2304" width="8.88671875" style="67"/>
    <col min="2305" max="2305" width="8.77734375" style="67" customWidth="1"/>
    <col min="2306" max="2306" width="20" style="67" customWidth="1"/>
    <col min="2307" max="2309" width="13.77734375" style="67" customWidth="1"/>
    <col min="2310" max="2310" width="14.33203125" style="67" customWidth="1"/>
    <col min="2311" max="2311" width="16.21875" style="67" customWidth="1"/>
    <col min="2312" max="2560" width="8.88671875" style="67"/>
    <col min="2561" max="2561" width="8.77734375" style="67" customWidth="1"/>
    <col min="2562" max="2562" width="20" style="67" customWidth="1"/>
    <col min="2563" max="2565" width="13.77734375" style="67" customWidth="1"/>
    <col min="2566" max="2566" width="14.33203125" style="67" customWidth="1"/>
    <col min="2567" max="2567" width="16.21875" style="67" customWidth="1"/>
    <col min="2568" max="2816" width="8.88671875" style="67"/>
    <col min="2817" max="2817" width="8.77734375" style="67" customWidth="1"/>
    <col min="2818" max="2818" width="20" style="67" customWidth="1"/>
    <col min="2819" max="2821" width="13.77734375" style="67" customWidth="1"/>
    <col min="2822" max="2822" width="14.33203125" style="67" customWidth="1"/>
    <col min="2823" max="2823" width="16.21875" style="67" customWidth="1"/>
    <col min="2824" max="3072" width="8.88671875" style="67"/>
    <col min="3073" max="3073" width="8.77734375" style="67" customWidth="1"/>
    <col min="3074" max="3074" width="20" style="67" customWidth="1"/>
    <col min="3075" max="3077" width="13.77734375" style="67" customWidth="1"/>
    <col min="3078" max="3078" width="14.33203125" style="67" customWidth="1"/>
    <col min="3079" max="3079" width="16.21875" style="67" customWidth="1"/>
    <col min="3080" max="3328" width="8.88671875" style="67"/>
    <col min="3329" max="3329" width="8.77734375" style="67" customWidth="1"/>
    <col min="3330" max="3330" width="20" style="67" customWidth="1"/>
    <col min="3331" max="3333" width="13.77734375" style="67" customWidth="1"/>
    <col min="3334" max="3334" width="14.33203125" style="67" customWidth="1"/>
    <col min="3335" max="3335" width="16.21875" style="67" customWidth="1"/>
    <col min="3336" max="3584" width="8.88671875" style="67"/>
    <col min="3585" max="3585" width="8.77734375" style="67" customWidth="1"/>
    <col min="3586" max="3586" width="20" style="67" customWidth="1"/>
    <col min="3587" max="3589" width="13.77734375" style="67" customWidth="1"/>
    <col min="3590" max="3590" width="14.33203125" style="67" customWidth="1"/>
    <col min="3591" max="3591" width="16.21875" style="67" customWidth="1"/>
    <col min="3592" max="3840" width="8.88671875" style="67"/>
    <col min="3841" max="3841" width="8.77734375" style="67" customWidth="1"/>
    <col min="3842" max="3842" width="20" style="67" customWidth="1"/>
    <col min="3843" max="3845" width="13.77734375" style="67" customWidth="1"/>
    <col min="3846" max="3846" width="14.33203125" style="67" customWidth="1"/>
    <col min="3847" max="3847" width="16.21875" style="67" customWidth="1"/>
    <col min="3848" max="4096" width="8.88671875" style="67"/>
    <col min="4097" max="4097" width="8.77734375" style="67" customWidth="1"/>
    <col min="4098" max="4098" width="20" style="67" customWidth="1"/>
    <col min="4099" max="4101" width="13.77734375" style="67" customWidth="1"/>
    <col min="4102" max="4102" width="14.33203125" style="67" customWidth="1"/>
    <col min="4103" max="4103" width="16.21875" style="67" customWidth="1"/>
    <col min="4104" max="4352" width="8.88671875" style="67"/>
    <col min="4353" max="4353" width="8.77734375" style="67" customWidth="1"/>
    <col min="4354" max="4354" width="20" style="67" customWidth="1"/>
    <col min="4355" max="4357" width="13.77734375" style="67" customWidth="1"/>
    <col min="4358" max="4358" width="14.33203125" style="67" customWidth="1"/>
    <col min="4359" max="4359" width="16.21875" style="67" customWidth="1"/>
    <col min="4360" max="4608" width="8.88671875" style="67"/>
    <col min="4609" max="4609" width="8.77734375" style="67" customWidth="1"/>
    <col min="4610" max="4610" width="20" style="67" customWidth="1"/>
    <col min="4611" max="4613" width="13.77734375" style="67" customWidth="1"/>
    <col min="4614" max="4614" width="14.33203125" style="67" customWidth="1"/>
    <col min="4615" max="4615" width="16.21875" style="67" customWidth="1"/>
    <col min="4616" max="4864" width="8.88671875" style="67"/>
    <col min="4865" max="4865" width="8.77734375" style="67" customWidth="1"/>
    <col min="4866" max="4866" width="20" style="67" customWidth="1"/>
    <col min="4867" max="4869" width="13.77734375" style="67" customWidth="1"/>
    <col min="4870" max="4870" width="14.33203125" style="67" customWidth="1"/>
    <col min="4871" max="4871" width="16.21875" style="67" customWidth="1"/>
    <col min="4872" max="5120" width="8.88671875" style="67"/>
    <col min="5121" max="5121" width="8.77734375" style="67" customWidth="1"/>
    <col min="5122" max="5122" width="20" style="67" customWidth="1"/>
    <col min="5123" max="5125" width="13.77734375" style="67" customWidth="1"/>
    <col min="5126" max="5126" width="14.33203125" style="67" customWidth="1"/>
    <col min="5127" max="5127" width="16.21875" style="67" customWidth="1"/>
    <col min="5128" max="5376" width="8.88671875" style="67"/>
    <col min="5377" max="5377" width="8.77734375" style="67" customWidth="1"/>
    <col min="5378" max="5378" width="20" style="67" customWidth="1"/>
    <col min="5379" max="5381" width="13.77734375" style="67" customWidth="1"/>
    <col min="5382" max="5382" width="14.33203125" style="67" customWidth="1"/>
    <col min="5383" max="5383" width="16.21875" style="67" customWidth="1"/>
    <col min="5384" max="5632" width="8.88671875" style="67"/>
    <col min="5633" max="5633" width="8.77734375" style="67" customWidth="1"/>
    <col min="5634" max="5634" width="20" style="67" customWidth="1"/>
    <col min="5635" max="5637" width="13.77734375" style="67" customWidth="1"/>
    <col min="5638" max="5638" width="14.33203125" style="67" customWidth="1"/>
    <col min="5639" max="5639" width="16.21875" style="67" customWidth="1"/>
    <col min="5640" max="5888" width="8.88671875" style="67"/>
    <col min="5889" max="5889" width="8.77734375" style="67" customWidth="1"/>
    <col min="5890" max="5890" width="20" style="67" customWidth="1"/>
    <col min="5891" max="5893" width="13.77734375" style="67" customWidth="1"/>
    <col min="5894" max="5894" width="14.33203125" style="67" customWidth="1"/>
    <col min="5895" max="5895" width="16.21875" style="67" customWidth="1"/>
    <col min="5896" max="6144" width="8.88671875" style="67"/>
    <col min="6145" max="6145" width="8.77734375" style="67" customWidth="1"/>
    <col min="6146" max="6146" width="20" style="67" customWidth="1"/>
    <col min="6147" max="6149" width="13.77734375" style="67" customWidth="1"/>
    <col min="6150" max="6150" width="14.33203125" style="67" customWidth="1"/>
    <col min="6151" max="6151" width="16.21875" style="67" customWidth="1"/>
    <col min="6152" max="6400" width="8.88671875" style="67"/>
    <col min="6401" max="6401" width="8.77734375" style="67" customWidth="1"/>
    <col min="6402" max="6402" width="20" style="67" customWidth="1"/>
    <col min="6403" max="6405" width="13.77734375" style="67" customWidth="1"/>
    <col min="6406" max="6406" width="14.33203125" style="67" customWidth="1"/>
    <col min="6407" max="6407" width="16.21875" style="67" customWidth="1"/>
    <col min="6408" max="6656" width="8.88671875" style="67"/>
    <col min="6657" max="6657" width="8.77734375" style="67" customWidth="1"/>
    <col min="6658" max="6658" width="20" style="67" customWidth="1"/>
    <col min="6659" max="6661" width="13.77734375" style="67" customWidth="1"/>
    <col min="6662" max="6662" width="14.33203125" style="67" customWidth="1"/>
    <col min="6663" max="6663" width="16.21875" style="67" customWidth="1"/>
    <col min="6664" max="6912" width="8.88671875" style="67"/>
    <col min="6913" max="6913" width="8.77734375" style="67" customWidth="1"/>
    <col min="6914" max="6914" width="20" style="67" customWidth="1"/>
    <col min="6915" max="6917" width="13.77734375" style="67" customWidth="1"/>
    <col min="6918" max="6918" width="14.33203125" style="67" customWidth="1"/>
    <col min="6919" max="6919" width="16.21875" style="67" customWidth="1"/>
    <col min="6920" max="7168" width="8.88671875" style="67"/>
    <col min="7169" max="7169" width="8.77734375" style="67" customWidth="1"/>
    <col min="7170" max="7170" width="20" style="67" customWidth="1"/>
    <col min="7171" max="7173" width="13.77734375" style="67" customWidth="1"/>
    <col min="7174" max="7174" width="14.33203125" style="67" customWidth="1"/>
    <col min="7175" max="7175" width="16.21875" style="67" customWidth="1"/>
    <col min="7176" max="7424" width="8.88671875" style="67"/>
    <col min="7425" max="7425" width="8.77734375" style="67" customWidth="1"/>
    <col min="7426" max="7426" width="20" style="67" customWidth="1"/>
    <col min="7427" max="7429" width="13.77734375" style="67" customWidth="1"/>
    <col min="7430" max="7430" width="14.33203125" style="67" customWidth="1"/>
    <col min="7431" max="7431" width="16.21875" style="67" customWidth="1"/>
    <col min="7432" max="7680" width="8.88671875" style="67"/>
    <col min="7681" max="7681" width="8.77734375" style="67" customWidth="1"/>
    <col min="7682" max="7682" width="20" style="67" customWidth="1"/>
    <col min="7683" max="7685" width="13.77734375" style="67" customWidth="1"/>
    <col min="7686" max="7686" width="14.33203125" style="67" customWidth="1"/>
    <col min="7687" max="7687" width="16.21875" style="67" customWidth="1"/>
    <col min="7688" max="7936" width="8.88671875" style="67"/>
    <col min="7937" max="7937" width="8.77734375" style="67" customWidth="1"/>
    <col min="7938" max="7938" width="20" style="67" customWidth="1"/>
    <col min="7939" max="7941" width="13.77734375" style="67" customWidth="1"/>
    <col min="7942" max="7942" width="14.33203125" style="67" customWidth="1"/>
    <col min="7943" max="7943" width="16.21875" style="67" customWidth="1"/>
    <col min="7944" max="8192" width="8.88671875" style="67"/>
    <col min="8193" max="8193" width="8.77734375" style="67" customWidth="1"/>
    <col min="8194" max="8194" width="20" style="67" customWidth="1"/>
    <col min="8195" max="8197" width="13.77734375" style="67" customWidth="1"/>
    <col min="8198" max="8198" width="14.33203125" style="67" customWidth="1"/>
    <col min="8199" max="8199" width="16.21875" style="67" customWidth="1"/>
    <col min="8200" max="8448" width="8.88671875" style="67"/>
    <col min="8449" max="8449" width="8.77734375" style="67" customWidth="1"/>
    <col min="8450" max="8450" width="20" style="67" customWidth="1"/>
    <col min="8451" max="8453" width="13.77734375" style="67" customWidth="1"/>
    <col min="8454" max="8454" width="14.33203125" style="67" customWidth="1"/>
    <col min="8455" max="8455" width="16.21875" style="67" customWidth="1"/>
    <col min="8456" max="8704" width="8.88671875" style="67"/>
    <col min="8705" max="8705" width="8.77734375" style="67" customWidth="1"/>
    <col min="8706" max="8706" width="20" style="67" customWidth="1"/>
    <col min="8707" max="8709" width="13.77734375" style="67" customWidth="1"/>
    <col min="8710" max="8710" width="14.33203125" style="67" customWidth="1"/>
    <col min="8711" max="8711" width="16.21875" style="67" customWidth="1"/>
    <col min="8712" max="8960" width="8.88671875" style="67"/>
    <col min="8961" max="8961" width="8.77734375" style="67" customWidth="1"/>
    <col min="8962" max="8962" width="20" style="67" customWidth="1"/>
    <col min="8963" max="8965" width="13.77734375" style="67" customWidth="1"/>
    <col min="8966" max="8966" width="14.33203125" style="67" customWidth="1"/>
    <col min="8967" max="8967" width="16.21875" style="67" customWidth="1"/>
    <col min="8968" max="9216" width="8.88671875" style="67"/>
    <col min="9217" max="9217" width="8.77734375" style="67" customWidth="1"/>
    <col min="9218" max="9218" width="20" style="67" customWidth="1"/>
    <col min="9219" max="9221" width="13.77734375" style="67" customWidth="1"/>
    <col min="9222" max="9222" width="14.33203125" style="67" customWidth="1"/>
    <col min="9223" max="9223" width="16.21875" style="67" customWidth="1"/>
    <col min="9224" max="9472" width="8.88671875" style="67"/>
    <col min="9473" max="9473" width="8.77734375" style="67" customWidth="1"/>
    <col min="9474" max="9474" width="20" style="67" customWidth="1"/>
    <col min="9475" max="9477" width="13.77734375" style="67" customWidth="1"/>
    <col min="9478" max="9478" width="14.33203125" style="67" customWidth="1"/>
    <col min="9479" max="9479" width="16.21875" style="67" customWidth="1"/>
    <col min="9480" max="9728" width="8.88671875" style="67"/>
    <col min="9729" max="9729" width="8.77734375" style="67" customWidth="1"/>
    <col min="9730" max="9730" width="20" style="67" customWidth="1"/>
    <col min="9731" max="9733" width="13.77734375" style="67" customWidth="1"/>
    <col min="9734" max="9734" width="14.33203125" style="67" customWidth="1"/>
    <col min="9735" max="9735" width="16.21875" style="67" customWidth="1"/>
    <col min="9736" max="9984" width="8.88671875" style="67"/>
    <col min="9985" max="9985" width="8.77734375" style="67" customWidth="1"/>
    <col min="9986" max="9986" width="20" style="67" customWidth="1"/>
    <col min="9987" max="9989" width="13.77734375" style="67" customWidth="1"/>
    <col min="9990" max="9990" width="14.33203125" style="67" customWidth="1"/>
    <col min="9991" max="9991" width="16.21875" style="67" customWidth="1"/>
    <col min="9992" max="10240" width="8.88671875" style="67"/>
    <col min="10241" max="10241" width="8.77734375" style="67" customWidth="1"/>
    <col min="10242" max="10242" width="20" style="67" customWidth="1"/>
    <col min="10243" max="10245" width="13.77734375" style="67" customWidth="1"/>
    <col min="10246" max="10246" width="14.33203125" style="67" customWidth="1"/>
    <col min="10247" max="10247" width="16.21875" style="67" customWidth="1"/>
    <col min="10248" max="10496" width="8.88671875" style="67"/>
    <col min="10497" max="10497" width="8.77734375" style="67" customWidth="1"/>
    <col min="10498" max="10498" width="20" style="67" customWidth="1"/>
    <col min="10499" max="10501" width="13.77734375" style="67" customWidth="1"/>
    <col min="10502" max="10502" width="14.33203125" style="67" customWidth="1"/>
    <col min="10503" max="10503" width="16.21875" style="67" customWidth="1"/>
    <col min="10504" max="10752" width="8.88671875" style="67"/>
    <col min="10753" max="10753" width="8.77734375" style="67" customWidth="1"/>
    <col min="10754" max="10754" width="20" style="67" customWidth="1"/>
    <col min="10755" max="10757" width="13.77734375" style="67" customWidth="1"/>
    <col min="10758" max="10758" width="14.33203125" style="67" customWidth="1"/>
    <col min="10759" max="10759" width="16.21875" style="67" customWidth="1"/>
    <col min="10760" max="11008" width="8.88671875" style="67"/>
    <col min="11009" max="11009" width="8.77734375" style="67" customWidth="1"/>
    <col min="11010" max="11010" width="20" style="67" customWidth="1"/>
    <col min="11011" max="11013" width="13.77734375" style="67" customWidth="1"/>
    <col min="11014" max="11014" width="14.33203125" style="67" customWidth="1"/>
    <col min="11015" max="11015" width="16.21875" style="67" customWidth="1"/>
    <col min="11016" max="11264" width="8.88671875" style="67"/>
    <col min="11265" max="11265" width="8.77734375" style="67" customWidth="1"/>
    <col min="11266" max="11266" width="20" style="67" customWidth="1"/>
    <col min="11267" max="11269" width="13.77734375" style="67" customWidth="1"/>
    <col min="11270" max="11270" width="14.33203125" style="67" customWidth="1"/>
    <col min="11271" max="11271" width="16.21875" style="67" customWidth="1"/>
    <col min="11272" max="11520" width="8.88671875" style="67"/>
    <col min="11521" max="11521" width="8.77734375" style="67" customWidth="1"/>
    <col min="11522" max="11522" width="20" style="67" customWidth="1"/>
    <col min="11523" max="11525" width="13.77734375" style="67" customWidth="1"/>
    <col min="11526" max="11526" width="14.33203125" style="67" customWidth="1"/>
    <col min="11527" max="11527" width="16.21875" style="67" customWidth="1"/>
    <col min="11528" max="11776" width="8.88671875" style="67"/>
    <col min="11777" max="11777" width="8.77734375" style="67" customWidth="1"/>
    <col min="11778" max="11778" width="20" style="67" customWidth="1"/>
    <col min="11779" max="11781" width="13.77734375" style="67" customWidth="1"/>
    <col min="11782" max="11782" width="14.33203125" style="67" customWidth="1"/>
    <col min="11783" max="11783" width="16.21875" style="67" customWidth="1"/>
    <col min="11784" max="12032" width="8.88671875" style="67"/>
    <col min="12033" max="12033" width="8.77734375" style="67" customWidth="1"/>
    <col min="12034" max="12034" width="20" style="67" customWidth="1"/>
    <col min="12035" max="12037" width="13.77734375" style="67" customWidth="1"/>
    <col min="12038" max="12038" width="14.33203125" style="67" customWidth="1"/>
    <col min="12039" max="12039" width="16.21875" style="67" customWidth="1"/>
    <col min="12040" max="12288" width="8.88671875" style="67"/>
    <col min="12289" max="12289" width="8.77734375" style="67" customWidth="1"/>
    <col min="12290" max="12290" width="20" style="67" customWidth="1"/>
    <col min="12291" max="12293" width="13.77734375" style="67" customWidth="1"/>
    <col min="12294" max="12294" width="14.33203125" style="67" customWidth="1"/>
    <col min="12295" max="12295" width="16.21875" style="67" customWidth="1"/>
    <col min="12296" max="12544" width="8.88671875" style="67"/>
    <col min="12545" max="12545" width="8.77734375" style="67" customWidth="1"/>
    <col min="12546" max="12546" width="20" style="67" customWidth="1"/>
    <col min="12547" max="12549" width="13.77734375" style="67" customWidth="1"/>
    <col min="12550" max="12550" width="14.33203125" style="67" customWidth="1"/>
    <col min="12551" max="12551" width="16.21875" style="67" customWidth="1"/>
    <col min="12552" max="12800" width="8.88671875" style="67"/>
    <col min="12801" max="12801" width="8.77734375" style="67" customWidth="1"/>
    <col min="12802" max="12802" width="20" style="67" customWidth="1"/>
    <col min="12803" max="12805" width="13.77734375" style="67" customWidth="1"/>
    <col min="12806" max="12806" width="14.33203125" style="67" customWidth="1"/>
    <col min="12807" max="12807" width="16.21875" style="67" customWidth="1"/>
    <col min="12808" max="13056" width="8.88671875" style="67"/>
    <col min="13057" max="13057" width="8.77734375" style="67" customWidth="1"/>
    <col min="13058" max="13058" width="20" style="67" customWidth="1"/>
    <col min="13059" max="13061" width="13.77734375" style="67" customWidth="1"/>
    <col min="13062" max="13062" width="14.33203125" style="67" customWidth="1"/>
    <col min="13063" max="13063" width="16.21875" style="67" customWidth="1"/>
    <col min="13064" max="13312" width="8.88671875" style="67"/>
    <col min="13313" max="13313" width="8.77734375" style="67" customWidth="1"/>
    <col min="13314" max="13314" width="20" style="67" customWidth="1"/>
    <col min="13315" max="13317" width="13.77734375" style="67" customWidth="1"/>
    <col min="13318" max="13318" width="14.33203125" style="67" customWidth="1"/>
    <col min="13319" max="13319" width="16.21875" style="67" customWidth="1"/>
    <col min="13320" max="13568" width="8.88671875" style="67"/>
    <col min="13569" max="13569" width="8.77734375" style="67" customWidth="1"/>
    <col min="13570" max="13570" width="20" style="67" customWidth="1"/>
    <col min="13571" max="13573" width="13.77734375" style="67" customWidth="1"/>
    <col min="13574" max="13574" width="14.33203125" style="67" customWidth="1"/>
    <col min="13575" max="13575" width="16.21875" style="67" customWidth="1"/>
    <col min="13576" max="13824" width="8.88671875" style="67"/>
    <col min="13825" max="13825" width="8.77734375" style="67" customWidth="1"/>
    <col min="13826" max="13826" width="20" style="67" customWidth="1"/>
    <col min="13827" max="13829" width="13.77734375" style="67" customWidth="1"/>
    <col min="13830" max="13830" width="14.33203125" style="67" customWidth="1"/>
    <col min="13831" max="13831" width="16.21875" style="67" customWidth="1"/>
    <col min="13832" max="14080" width="8.88671875" style="67"/>
    <col min="14081" max="14081" width="8.77734375" style="67" customWidth="1"/>
    <col min="14082" max="14082" width="20" style="67" customWidth="1"/>
    <col min="14083" max="14085" width="13.77734375" style="67" customWidth="1"/>
    <col min="14086" max="14086" width="14.33203125" style="67" customWidth="1"/>
    <col min="14087" max="14087" width="16.21875" style="67" customWidth="1"/>
    <col min="14088" max="14336" width="8.88671875" style="67"/>
    <col min="14337" max="14337" width="8.77734375" style="67" customWidth="1"/>
    <col min="14338" max="14338" width="20" style="67" customWidth="1"/>
    <col min="14339" max="14341" width="13.77734375" style="67" customWidth="1"/>
    <col min="14342" max="14342" width="14.33203125" style="67" customWidth="1"/>
    <col min="14343" max="14343" width="16.21875" style="67" customWidth="1"/>
    <col min="14344" max="14592" width="8.88671875" style="67"/>
    <col min="14593" max="14593" width="8.77734375" style="67" customWidth="1"/>
    <col min="14594" max="14594" width="20" style="67" customWidth="1"/>
    <col min="14595" max="14597" width="13.77734375" style="67" customWidth="1"/>
    <col min="14598" max="14598" width="14.33203125" style="67" customWidth="1"/>
    <col min="14599" max="14599" width="16.21875" style="67" customWidth="1"/>
    <col min="14600" max="14848" width="8.88671875" style="67"/>
    <col min="14849" max="14849" width="8.77734375" style="67" customWidth="1"/>
    <col min="14850" max="14850" width="20" style="67" customWidth="1"/>
    <col min="14851" max="14853" width="13.77734375" style="67" customWidth="1"/>
    <col min="14854" max="14854" width="14.33203125" style="67" customWidth="1"/>
    <col min="14855" max="14855" width="16.21875" style="67" customWidth="1"/>
    <col min="14856" max="15104" width="8.88671875" style="67"/>
    <col min="15105" max="15105" width="8.77734375" style="67" customWidth="1"/>
    <col min="15106" max="15106" width="20" style="67" customWidth="1"/>
    <col min="15107" max="15109" width="13.77734375" style="67" customWidth="1"/>
    <col min="15110" max="15110" width="14.33203125" style="67" customWidth="1"/>
    <col min="15111" max="15111" width="16.21875" style="67" customWidth="1"/>
    <col min="15112" max="15360" width="8.88671875" style="67"/>
    <col min="15361" max="15361" width="8.77734375" style="67" customWidth="1"/>
    <col min="15362" max="15362" width="20" style="67" customWidth="1"/>
    <col min="15363" max="15365" width="13.77734375" style="67" customWidth="1"/>
    <col min="15366" max="15366" width="14.33203125" style="67" customWidth="1"/>
    <col min="15367" max="15367" width="16.21875" style="67" customWidth="1"/>
    <col min="15368" max="15616" width="8.88671875" style="67"/>
    <col min="15617" max="15617" width="8.77734375" style="67" customWidth="1"/>
    <col min="15618" max="15618" width="20" style="67" customWidth="1"/>
    <col min="15619" max="15621" width="13.77734375" style="67" customWidth="1"/>
    <col min="15622" max="15622" width="14.33203125" style="67" customWidth="1"/>
    <col min="15623" max="15623" width="16.21875" style="67" customWidth="1"/>
    <col min="15624" max="15872" width="8.88671875" style="67"/>
    <col min="15873" max="15873" width="8.77734375" style="67" customWidth="1"/>
    <col min="15874" max="15874" width="20" style="67" customWidth="1"/>
    <col min="15875" max="15877" width="13.77734375" style="67" customWidth="1"/>
    <col min="15878" max="15878" width="14.33203125" style="67" customWidth="1"/>
    <col min="15879" max="15879" width="16.21875" style="67" customWidth="1"/>
    <col min="15880" max="16128" width="8.88671875" style="67"/>
    <col min="16129" max="16129" width="8.77734375" style="67" customWidth="1"/>
    <col min="16130" max="16130" width="20" style="67" customWidth="1"/>
    <col min="16131" max="16133" width="13.77734375" style="67" customWidth="1"/>
    <col min="16134" max="16134" width="14.33203125" style="67" customWidth="1"/>
    <col min="16135" max="16135" width="16.21875" style="67" customWidth="1"/>
    <col min="16136" max="16384" width="8.88671875" style="67"/>
  </cols>
  <sheetData>
    <row r="1" spans="1:7" ht="26.4" thickBot="1" x14ac:dyDescent="0.25">
      <c r="A1" s="66" t="s">
        <v>135</v>
      </c>
      <c r="B1" s="66"/>
      <c r="C1" s="66"/>
      <c r="D1" s="66"/>
      <c r="E1" s="66"/>
      <c r="F1" s="66"/>
      <c r="G1" s="66"/>
    </row>
    <row r="2" spans="1:7" ht="42.6" thickBot="1" x14ac:dyDescent="0.25">
      <c r="A2" s="68" t="s">
        <v>136</v>
      </c>
      <c r="B2" s="69" t="s">
        <v>137</v>
      </c>
      <c r="C2" s="70" t="s">
        <v>138</v>
      </c>
      <c r="D2" s="70" t="s">
        <v>139</v>
      </c>
      <c r="E2" s="70" t="s">
        <v>140</v>
      </c>
      <c r="F2" s="70" t="s">
        <v>141</v>
      </c>
      <c r="G2" s="98" t="s">
        <v>167</v>
      </c>
    </row>
    <row r="3" spans="1:7" ht="28.8" thickTop="1" x14ac:dyDescent="0.2">
      <c r="A3" s="71">
        <v>1</v>
      </c>
      <c r="B3" s="72" t="s">
        <v>142</v>
      </c>
      <c r="C3" s="73">
        <v>16</v>
      </c>
      <c r="D3" s="74">
        <v>3</v>
      </c>
      <c r="E3" s="74">
        <v>1</v>
      </c>
      <c r="F3" s="74">
        <v>12</v>
      </c>
      <c r="G3" s="75">
        <f>SUM(D3:F3)</f>
        <v>16</v>
      </c>
    </row>
    <row r="4" spans="1:7" ht="28.2" x14ac:dyDescent="0.2">
      <c r="A4" s="76">
        <v>2</v>
      </c>
      <c r="B4" s="77" t="s">
        <v>143</v>
      </c>
      <c r="C4" s="78">
        <v>13</v>
      </c>
      <c r="D4" s="79">
        <v>1</v>
      </c>
      <c r="E4" s="79">
        <v>1</v>
      </c>
      <c r="F4" s="79">
        <v>11</v>
      </c>
      <c r="G4" s="80">
        <f t="shared" ref="G4:G25" si="0">SUM(D4:F4)</f>
        <v>13</v>
      </c>
    </row>
    <row r="5" spans="1:7" ht="28.2" x14ac:dyDescent="0.2">
      <c r="A5" s="76">
        <v>3</v>
      </c>
      <c r="B5" s="77" t="s">
        <v>144</v>
      </c>
      <c r="C5" s="78">
        <v>13</v>
      </c>
      <c r="D5" s="79"/>
      <c r="E5" s="79"/>
      <c r="F5" s="79">
        <v>12</v>
      </c>
      <c r="G5" s="80">
        <f t="shared" si="0"/>
        <v>12</v>
      </c>
    </row>
    <row r="6" spans="1:7" ht="28.2" x14ac:dyDescent="0.2">
      <c r="A6" s="76">
        <v>4</v>
      </c>
      <c r="B6" s="77" t="s">
        <v>145</v>
      </c>
      <c r="C6" s="78">
        <v>12</v>
      </c>
      <c r="D6" s="79"/>
      <c r="E6" s="79">
        <v>1</v>
      </c>
      <c r="F6" s="79">
        <v>11</v>
      </c>
      <c r="G6" s="80">
        <f t="shared" si="0"/>
        <v>12</v>
      </c>
    </row>
    <row r="7" spans="1:7" ht="28.2" x14ac:dyDescent="0.2">
      <c r="A7" s="76">
        <v>5</v>
      </c>
      <c r="B7" s="77" t="s">
        <v>146</v>
      </c>
      <c r="C7" s="78">
        <v>10</v>
      </c>
      <c r="D7" s="79"/>
      <c r="E7" s="79"/>
      <c r="F7" s="79">
        <v>10</v>
      </c>
      <c r="G7" s="80">
        <f t="shared" si="0"/>
        <v>10</v>
      </c>
    </row>
    <row r="8" spans="1:7" ht="28.2" x14ac:dyDescent="0.2">
      <c r="A8" s="76">
        <v>6</v>
      </c>
      <c r="B8" s="77" t="s">
        <v>147</v>
      </c>
      <c r="C8" s="78">
        <v>10</v>
      </c>
      <c r="D8" s="79">
        <v>2</v>
      </c>
      <c r="E8" s="79"/>
      <c r="F8" s="79">
        <v>8</v>
      </c>
      <c r="G8" s="80">
        <f t="shared" si="0"/>
        <v>10</v>
      </c>
    </row>
    <row r="9" spans="1:7" ht="28.2" x14ac:dyDescent="0.2">
      <c r="A9" s="76">
        <v>7</v>
      </c>
      <c r="B9" s="77" t="s">
        <v>148</v>
      </c>
      <c r="C9" s="78">
        <v>10</v>
      </c>
      <c r="D9" s="79">
        <v>1</v>
      </c>
      <c r="E9" s="79"/>
      <c r="F9" s="79">
        <v>9</v>
      </c>
      <c r="G9" s="80">
        <f t="shared" si="0"/>
        <v>10</v>
      </c>
    </row>
    <row r="10" spans="1:7" ht="28.2" x14ac:dyDescent="0.2">
      <c r="A10" s="71">
        <v>8</v>
      </c>
      <c r="B10" s="72" t="s">
        <v>149</v>
      </c>
      <c r="C10" s="73">
        <v>10</v>
      </c>
      <c r="D10" s="74"/>
      <c r="E10" s="74">
        <v>2</v>
      </c>
      <c r="F10" s="74">
        <v>8</v>
      </c>
      <c r="G10" s="75">
        <f t="shared" si="0"/>
        <v>10</v>
      </c>
    </row>
    <row r="11" spans="1:7" ht="28.2" x14ac:dyDescent="0.2">
      <c r="A11" s="76">
        <v>9</v>
      </c>
      <c r="B11" s="77" t="s">
        <v>150</v>
      </c>
      <c r="C11" s="78">
        <v>10</v>
      </c>
      <c r="D11" s="79">
        <v>2</v>
      </c>
      <c r="E11" s="79">
        <v>2</v>
      </c>
      <c r="F11" s="79">
        <v>6</v>
      </c>
      <c r="G11" s="80">
        <f t="shared" si="0"/>
        <v>10</v>
      </c>
    </row>
    <row r="12" spans="1:7" ht="28.2" x14ac:dyDescent="0.2">
      <c r="A12" s="76">
        <v>10</v>
      </c>
      <c r="B12" s="77" t="s">
        <v>151</v>
      </c>
      <c r="C12" s="78">
        <v>5</v>
      </c>
      <c r="D12" s="79"/>
      <c r="E12" s="79"/>
      <c r="F12" s="79">
        <v>5</v>
      </c>
      <c r="G12" s="80">
        <f t="shared" si="0"/>
        <v>5</v>
      </c>
    </row>
    <row r="13" spans="1:7" ht="28.2" x14ac:dyDescent="0.2">
      <c r="A13" s="76">
        <v>11</v>
      </c>
      <c r="B13" s="77" t="s">
        <v>152</v>
      </c>
      <c r="C13" s="78">
        <v>3</v>
      </c>
      <c r="D13" s="79"/>
      <c r="E13" s="79"/>
      <c r="F13" s="79">
        <v>3</v>
      </c>
      <c r="G13" s="80">
        <f t="shared" si="0"/>
        <v>3</v>
      </c>
    </row>
    <row r="14" spans="1:7" ht="28.2" x14ac:dyDescent="0.2">
      <c r="A14" s="76">
        <v>12</v>
      </c>
      <c r="B14" s="77" t="s">
        <v>153</v>
      </c>
      <c r="C14" s="78">
        <v>3</v>
      </c>
      <c r="D14" s="79">
        <v>2</v>
      </c>
      <c r="E14" s="79"/>
      <c r="F14" s="79">
        <v>1</v>
      </c>
      <c r="G14" s="80">
        <f t="shared" si="0"/>
        <v>3</v>
      </c>
    </row>
    <row r="15" spans="1:7" ht="28.2" x14ac:dyDescent="0.2">
      <c r="A15" s="76">
        <v>13</v>
      </c>
      <c r="B15" s="77" t="s">
        <v>154</v>
      </c>
      <c r="C15" s="78">
        <v>3</v>
      </c>
      <c r="D15" s="79"/>
      <c r="E15" s="79"/>
      <c r="F15" s="79">
        <v>3</v>
      </c>
      <c r="G15" s="80">
        <f t="shared" si="0"/>
        <v>3</v>
      </c>
    </row>
    <row r="16" spans="1:7" ht="28.2" x14ac:dyDescent="0.2">
      <c r="A16" s="76">
        <v>14</v>
      </c>
      <c r="B16" s="77" t="s">
        <v>155</v>
      </c>
      <c r="C16" s="78">
        <v>3</v>
      </c>
      <c r="D16" s="79">
        <v>1</v>
      </c>
      <c r="E16" s="79"/>
      <c r="F16" s="79">
        <v>2</v>
      </c>
      <c r="G16" s="80">
        <f t="shared" si="0"/>
        <v>3</v>
      </c>
    </row>
    <row r="17" spans="1:7" ht="28.2" x14ac:dyDescent="0.2">
      <c r="A17" s="71">
        <v>15</v>
      </c>
      <c r="B17" s="72" t="s">
        <v>156</v>
      </c>
      <c r="C17" s="81">
        <v>3</v>
      </c>
      <c r="D17" s="82"/>
      <c r="E17" s="82"/>
      <c r="F17" s="82">
        <v>3</v>
      </c>
      <c r="G17" s="75">
        <f t="shared" si="0"/>
        <v>3</v>
      </c>
    </row>
    <row r="18" spans="1:7" ht="28.2" x14ac:dyDescent="0.2">
      <c r="A18" s="76">
        <v>16</v>
      </c>
      <c r="B18" s="77" t="s">
        <v>157</v>
      </c>
      <c r="C18" s="83">
        <v>3</v>
      </c>
      <c r="D18" s="84"/>
      <c r="E18" s="84"/>
      <c r="F18" s="84">
        <v>3</v>
      </c>
      <c r="G18" s="80">
        <f t="shared" si="0"/>
        <v>3</v>
      </c>
    </row>
    <row r="19" spans="1:7" ht="28.2" x14ac:dyDescent="0.2">
      <c r="A19" s="76">
        <v>17</v>
      </c>
      <c r="B19" s="77" t="s">
        <v>158</v>
      </c>
      <c r="C19" s="83">
        <v>0</v>
      </c>
      <c r="D19" s="84"/>
      <c r="E19" s="84"/>
      <c r="F19" s="84">
        <v>0</v>
      </c>
      <c r="G19" s="80">
        <f t="shared" si="0"/>
        <v>0</v>
      </c>
    </row>
    <row r="20" spans="1:7" ht="28.2" x14ac:dyDescent="0.2">
      <c r="A20" s="76">
        <v>18</v>
      </c>
      <c r="B20" s="77" t="s">
        <v>159</v>
      </c>
      <c r="C20" s="78">
        <v>0</v>
      </c>
      <c r="D20" s="79"/>
      <c r="E20" s="79"/>
      <c r="F20" s="79">
        <v>0</v>
      </c>
      <c r="G20" s="80">
        <f t="shared" si="0"/>
        <v>0</v>
      </c>
    </row>
    <row r="21" spans="1:7" ht="28.2" x14ac:dyDescent="0.2">
      <c r="A21" s="76">
        <v>19</v>
      </c>
      <c r="B21" s="77" t="s">
        <v>160</v>
      </c>
      <c r="C21" s="78">
        <v>3</v>
      </c>
      <c r="D21" s="79"/>
      <c r="E21" s="79"/>
      <c r="F21" s="79">
        <v>3</v>
      </c>
      <c r="G21" s="80">
        <f t="shared" si="0"/>
        <v>3</v>
      </c>
    </row>
    <row r="22" spans="1:7" ht="28.2" x14ac:dyDescent="0.2">
      <c r="A22" s="76">
        <v>20</v>
      </c>
      <c r="B22" s="77" t="s">
        <v>161</v>
      </c>
      <c r="C22" s="78">
        <v>3</v>
      </c>
      <c r="D22" s="79">
        <v>1</v>
      </c>
      <c r="E22" s="79"/>
      <c r="F22" s="79">
        <v>2</v>
      </c>
      <c r="G22" s="80">
        <f t="shared" si="0"/>
        <v>3</v>
      </c>
    </row>
    <row r="23" spans="1:7" ht="28.2" x14ac:dyDescent="0.2">
      <c r="A23" s="76">
        <v>21</v>
      </c>
      <c r="B23" s="77" t="s">
        <v>162</v>
      </c>
      <c r="C23" s="78">
        <v>0</v>
      </c>
      <c r="D23" s="79"/>
      <c r="E23" s="79"/>
      <c r="F23" s="79">
        <v>0</v>
      </c>
      <c r="G23" s="80">
        <f t="shared" si="0"/>
        <v>0</v>
      </c>
    </row>
    <row r="24" spans="1:7" ht="28.2" x14ac:dyDescent="0.2">
      <c r="A24" s="71">
        <v>22</v>
      </c>
      <c r="B24" s="72" t="s">
        <v>163</v>
      </c>
      <c r="C24" s="73">
        <v>0</v>
      </c>
      <c r="D24" s="74"/>
      <c r="E24" s="74"/>
      <c r="F24" s="74">
        <v>0</v>
      </c>
      <c r="G24" s="75">
        <f t="shared" si="0"/>
        <v>0</v>
      </c>
    </row>
    <row r="25" spans="1:7" ht="28.8" thickBot="1" x14ac:dyDescent="0.25">
      <c r="A25" s="85"/>
      <c r="B25" s="86"/>
      <c r="C25" s="87"/>
      <c r="D25" s="88"/>
      <c r="E25" s="88"/>
      <c r="F25" s="88"/>
      <c r="G25" s="89">
        <f t="shared" si="0"/>
        <v>0</v>
      </c>
    </row>
    <row r="26" spans="1:7" ht="42.6" thickTop="1" thickBot="1" x14ac:dyDescent="0.25">
      <c r="A26" s="90" t="s">
        <v>164</v>
      </c>
      <c r="B26" s="91"/>
      <c r="C26" s="92">
        <f>SUM(C3:C25)</f>
        <v>133</v>
      </c>
      <c r="D26" s="93">
        <f>SUM(D3:D25)</f>
        <v>13</v>
      </c>
      <c r="E26" s="93">
        <f>SUM(E3:E25)</f>
        <v>7</v>
      </c>
      <c r="F26" s="94">
        <f>SUM(F3:F25)</f>
        <v>112</v>
      </c>
      <c r="G26" s="95">
        <f>SUM(G3:G25)</f>
        <v>132</v>
      </c>
    </row>
    <row r="27" spans="1:7" ht="13.5" customHeight="1" x14ac:dyDescent="0.2">
      <c r="A27" s="96" t="s">
        <v>165</v>
      </c>
      <c r="B27" s="96"/>
      <c r="C27" s="96"/>
      <c r="D27" s="96"/>
      <c r="E27" s="96"/>
      <c r="F27" s="96"/>
      <c r="G27" s="96"/>
    </row>
    <row r="28" spans="1:7" ht="13.5" customHeight="1" x14ac:dyDescent="0.2">
      <c r="A28" s="97"/>
      <c r="B28" s="97"/>
      <c r="C28" s="97"/>
      <c r="D28" s="97"/>
      <c r="E28" s="97"/>
      <c r="F28" s="97"/>
      <c r="G28" s="97"/>
    </row>
    <row r="29" spans="1:7" ht="13.5" customHeight="1" x14ac:dyDescent="0.2">
      <c r="A29" s="97" t="s">
        <v>166</v>
      </c>
      <c r="B29" s="97"/>
      <c r="C29" s="97"/>
      <c r="D29" s="97"/>
      <c r="E29" s="97"/>
      <c r="F29" s="97"/>
      <c r="G29" s="97"/>
    </row>
    <row r="30" spans="1:7" ht="13.5" customHeight="1" x14ac:dyDescent="0.2">
      <c r="A30" s="97"/>
      <c r="B30" s="97"/>
      <c r="C30" s="97"/>
      <c r="D30" s="97"/>
      <c r="E30" s="97"/>
      <c r="F30" s="97"/>
      <c r="G30" s="97"/>
    </row>
  </sheetData>
  <mergeCells count="4">
    <mergeCell ref="A1:G1"/>
    <mergeCell ref="A26:B26"/>
    <mergeCell ref="A27:G28"/>
    <mergeCell ref="A29:G3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P60"/>
  <sheetViews>
    <sheetView showZeros="0" tabSelected="1" view="pageBreakPreview" zoomScaleNormal="100" zoomScaleSheetLayoutView="100" workbookViewId="0">
      <selection activeCell="C8" sqref="C8:G8"/>
    </sheetView>
  </sheetViews>
  <sheetFormatPr defaultRowHeight="13.2" x14ac:dyDescent="0.2"/>
  <cols>
    <col min="1" max="1" width="3.44140625" style="10" customWidth="1"/>
    <col min="2" max="3" width="10.109375" style="10" customWidth="1"/>
    <col min="4" max="5" width="11.6640625" style="10" customWidth="1"/>
    <col min="6" max="6" width="3.88671875" style="10" bestFit="1" customWidth="1"/>
    <col min="7" max="8" width="10.109375" style="10" customWidth="1"/>
    <col min="9" max="10" width="11.6640625" style="10" customWidth="1"/>
    <col min="11" max="11" width="11" style="10" customWidth="1"/>
    <col min="12" max="12" width="11" style="9" customWidth="1"/>
    <col min="13" max="16" width="11" style="10" customWidth="1"/>
    <col min="17" max="16384" width="8.88671875" style="10"/>
  </cols>
  <sheetData>
    <row r="1" spans="1:11" ht="27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8" t="s">
        <v>102</v>
      </c>
    </row>
    <row r="2" spans="1:11" ht="5.25" customHeight="1" x14ac:dyDescent="0.2">
      <c r="A2" s="11"/>
      <c r="B2" s="11"/>
      <c r="C2" s="11"/>
      <c r="D2" s="11"/>
    </row>
    <row r="3" spans="1:11" ht="26.25" customHeight="1" x14ac:dyDescent="0.2">
      <c r="A3" s="12" t="s">
        <v>123</v>
      </c>
      <c r="B3" s="12"/>
      <c r="C3" s="12"/>
      <c r="D3" s="12"/>
      <c r="E3" s="12"/>
      <c r="F3" s="12"/>
      <c r="G3" s="12"/>
      <c r="H3" s="12"/>
      <c r="I3" s="12"/>
      <c r="J3" s="12"/>
    </row>
    <row r="4" spans="1:11" ht="20.25" customHeight="1" x14ac:dyDescent="0.2"/>
    <row r="5" spans="1:11" ht="27" customHeight="1" x14ac:dyDescent="0.2">
      <c r="A5" s="13" t="s">
        <v>133</v>
      </c>
      <c r="B5" s="13"/>
      <c r="C5" s="13"/>
      <c r="D5" s="13"/>
      <c r="E5" s="13"/>
      <c r="F5" s="13"/>
      <c r="G5" s="13"/>
      <c r="H5" s="13"/>
      <c r="I5" s="13"/>
      <c r="J5" s="13"/>
    </row>
    <row r="6" spans="1:11" ht="27" customHeight="1" x14ac:dyDescent="0.2">
      <c r="A6" s="13" t="s">
        <v>129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1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1" ht="20.25" customHeight="1" x14ac:dyDescent="0.2">
      <c r="A8" s="15" t="s">
        <v>91</v>
      </c>
      <c r="B8" s="16"/>
      <c r="C8" s="17" t="s">
        <v>17</v>
      </c>
      <c r="D8" s="18"/>
      <c r="E8" s="18"/>
      <c r="F8" s="18"/>
      <c r="G8" s="18"/>
      <c r="H8" s="19" t="s">
        <v>92</v>
      </c>
      <c r="I8" s="19"/>
      <c r="J8" s="20"/>
    </row>
    <row r="9" spans="1:11" ht="46.5" customHeight="1" x14ac:dyDescent="0.2">
      <c r="A9" s="21">
        <v>1</v>
      </c>
      <c r="B9" s="22"/>
      <c r="C9" s="23" t="str">
        <f>IF(A9="","",VLOOKUP(A9,J38:L59,3))</f>
        <v>東江</v>
      </c>
      <c r="D9" s="24"/>
      <c r="E9" s="24"/>
      <c r="F9" s="24"/>
      <c r="G9" s="24"/>
      <c r="H9" s="25"/>
      <c r="I9" s="25"/>
      <c r="J9" s="26"/>
    </row>
    <row r="10" spans="1:11" ht="25.5" customHeight="1" x14ac:dyDescent="0.2">
      <c r="A10" s="27" t="s">
        <v>94</v>
      </c>
      <c r="B10" s="28"/>
      <c r="C10" s="29" t="s">
        <v>93</v>
      </c>
      <c r="D10" s="30"/>
      <c r="E10" s="30"/>
      <c r="F10" s="30"/>
      <c r="G10" s="30"/>
      <c r="H10" s="30"/>
      <c r="I10" s="30"/>
      <c r="J10" s="31"/>
    </row>
    <row r="11" spans="1:11" ht="37.799999999999997" customHeight="1" x14ac:dyDescent="0.2">
      <c r="A11" s="32"/>
      <c r="B11" s="33"/>
      <c r="C11" s="34" t="s">
        <v>95</v>
      </c>
      <c r="D11" s="35"/>
      <c r="E11" s="36"/>
      <c r="F11" s="36"/>
      <c r="G11" s="36"/>
      <c r="H11" s="36"/>
      <c r="I11" s="36"/>
      <c r="J11" s="37"/>
    </row>
    <row r="12" spans="1:11" ht="10.8" customHeight="1" x14ac:dyDescent="0.2"/>
    <row r="13" spans="1:11" ht="21" customHeight="1" x14ac:dyDescent="0.2">
      <c r="A13" s="38"/>
      <c r="B13" s="39" t="s">
        <v>122</v>
      </c>
      <c r="C13" s="40"/>
      <c r="D13" s="40"/>
      <c r="E13" s="40"/>
      <c r="F13" s="7" t="s">
        <v>98</v>
      </c>
      <c r="G13" s="7"/>
      <c r="H13" s="7"/>
      <c r="I13" s="41">
        <f>IFERROR(IF(A9="","",VLOOKUP(A9,$J$38:$K$59,2,FALSE)),"")</f>
        <v>10</v>
      </c>
      <c r="J13" s="42"/>
    </row>
    <row r="14" spans="1:11" ht="21" customHeight="1" x14ac:dyDescent="0.2">
      <c r="A14" s="38"/>
      <c r="B14" s="40"/>
      <c r="C14" s="40"/>
      <c r="D14" s="40"/>
      <c r="E14" s="40"/>
      <c r="F14" s="7"/>
      <c r="G14" s="7"/>
      <c r="H14" s="7"/>
      <c r="I14" s="43"/>
      <c r="J14" s="44"/>
    </row>
    <row r="15" spans="1:11" ht="20.399999999999999" customHeight="1" x14ac:dyDescent="0.2">
      <c r="A15" s="99" t="s">
        <v>168</v>
      </c>
      <c r="B15" s="99"/>
      <c r="C15" s="99"/>
      <c r="D15" s="99"/>
      <c r="E15" s="99"/>
      <c r="F15" s="99"/>
      <c r="G15" s="99"/>
      <c r="H15" s="99"/>
      <c r="I15" s="99"/>
      <c r="J15" s="99"/>
    </row>
    <row r="16" spans="1:11" ht="22.5" customHeight="1" x14ac:dyDescent="0.2">
      <c r="A16" s="15" t="s">
        <v>96</v>
      </c>
      <c r="B16" s="18"/>
      <c r="C16" s="16"/>
      <c r="D16" s="17" t="s">
        <v>97</v>
      </c>
      <c r="E16" s="18"/>
      <c r="F16" s="45" t="s">
        <v>96</v>
      </c>
      <c r="G16" s="18"/>
      <c r="H16" s="16"/>
      <c r="I16" s="17" t="s">
        <v>97</v>
      </c>
      <c r="J16" s="46"/>
    </row>
    <row r="17" spans="1:10" ht="44.25" customHeight="1" x14ac:dyDescent="0.2">
      <c r="A17" s="47">
        <v>1</v>
      </c>
      <c r="B17" s="48" t="s">
        <v>130</v>
      </c>
      <c r="C17" s="49"/>
      <c r="D17" s="50"/>
      <c r="E17" s="51"/>
      <c r="F17" s="52">
        <v>10</v>
      </c>
      <c r="G17" s="49"/>
      <c r="H17" s="49"/>
      <c r="I17" s="53"/>
      <c r="J17" s="54"/>
    </row>
    <row r="18" spans="1:10" ht="44.25" customHeight="1" x14ac:dyDescent="0.2">
      <c r="A18" s="47">
        <v>2</v>
      </c>
      <c r="B18" s="49"/>
      <c r="C18" s="49"/>
      <c r="D18" s="50"/>
      <c r="E18" s="51"/>
      <c r="F18" s="52">
        <v>11</v>
      </c>
      <c r="G18" s="49"/>
      <c r="H18" s="49"/>
      <c r="I18" s="53"/>
      <c r="J18" s="54"/>
    </row>
    <row r="19" spans="1:10" ht="44.25" customHeight="1" x14ac:dyDescent="0.2">
      <c r="A19" s="47">
        <v>3</v>
      </c>
      <c r="B19" s="49"/>
      <c r="C19" s="49"/>
      <c r="D19" s="50"/>
      <c r="E19" s="51"/>
      <c r="F19" s="52">
        <v>12</v>
      </c>
      <c r="G19" s="49"/>
      <c r="H19" s="49"/>
      <c r="I19" s="53"/>
      <c r="J19" s="54"/>
    </row>
    <row r="20" spans="1:10" ht="44.25" customHeight="1" x14ac:dyDescent="0.2">
      <c r="A20" s="47">
        <v>4</v>
      </c>
      <c r="B20" s="49"/>
      <c r="C20" s="49"/>
      <c r="D20" s="50"/>
      <c r="E20" s="51"/>
      <c r="F20" s="52">
        <v>13</v>
      </c>
      <c r="G20" s="49"/>
      <c r="H20" s="49"/>
      <c r="I20" s="53"/>
      <c r="J20" s="54"/>
    </row>
    <row r="21" spans="1:10" ht="44.25" customHeight="1" x14ac:dyDescent="0.2">
      <c r="A21" s="47">
        <v>5</v>
      </c>
      <c r="B21" s="49"/>
      <c r="C21" s="49"/>
      <c r="D21" s="50"/>
      <c r="E21" s="51"/>
      <c r="F21" s="52">
        <v>14</v>
      </c>
      <c r="G21" s="49"/>
      <c r="H21" s="49"/>
      <c r="I21" s="53"/>
      <c r="J21" s="54"/>
    </row>
    <row r="22" spans="1:10" ht="44.25" customHeight="1" x14ac:dyDescent="0.2">
      <c r="A22" s="47">
        <v>6</v>
      </c>
      <c r="B22" s="50"/>
      <c r="C22" s="55"/>
      <c r="D22" s="50"/>
      <c r="E22" s="56"/>
      <c r="F22" s="52">
        <v>15</v>
      </c>
      <c r="G22" s="50"/>
      <c r="H22" s="55"/>
      <c r="I22" s="53"/>
      <c r="J22" s="54"/>
    </row>
    <row r="23" spans="1:10" ht="44.25" customHeight="1" x14ac:dyDescent="0.2">
      <c r="A23" s="47">
        <v>7</v>
      </c>
      <c r="B23" s="50"/>
      <c r="C23" s="55"/>
      <c r="D23" s="50"/>
      <c r="E23" s="56"/>
      <c r="F23" s="52">
        <v>16</v>
      </c>
      <c r="G23" s="50"/>
      <c r="H23" s="55"/>
      <c r="I23" s="53"/>
      <c r="J23" s="54"/>
    </row>
    <row r="24" spans="1:10" ht="44.25" customHeight="1" x14ac:dyDescent="0.2">
      <c r="A24" s="47">
        <v>8</v>
      </c>
      <c r="B24" s="49"/>
      <c r="C24" s="49"/>
      <c r="D24" s="50"/>
      <c r="E24" s="51"/>
      <c r="F24" s="52">
        <v>17</v>
      </c>
      <c r="G24" s="49"/>
      <c r="H24" s="49"/>
      <c r="I24" s="53"/>
      <c r="J24" s="54"/>
    </row>
    <row r="25" spans="1:10" ht="44.25" customHeight="1" x14ac:dyDescent="0.2">
      <c r="A25" s="57">
        <v>9</v>
      </c>
      <c r="B25" s="58"/>
      <c r="C25" s="58"/>
      <c r="D25" s="59"/>
      <c r="E25" s="60"/>
      <c r="F25" s="61">
        <v>18</v>
      </c>
      <c r="G25" s="58"/>
      <c r="H25" s="58"/>
      <c r="I25" s="62"/>
      <c r="J25" s="63"/>
    </row>
    <row r="26" spans="1:10" ht="15.75" customHeight="1" x14ac:dyDescent="0.2">
      <c r="A26" s="64" t="s">
        <v>131</v>
      </c>
      <c r="B26" s="64"/>
      <c r="C26" s="64"/>
      <c r="D26" s="64"/>
      <c r="E26" s="64"/>
      <c r="F26" s="64"/>
      <c r="G26" s="64"/>
      <c r="H26" s="64"/>
      <c r="I26" s="64"/>
      <c r="J26" s="64"/>
    </row>
    <row r="27" spans="1:10" ht="15.75" customHeight="1" x14ac:dyDescent="0.2">
      <c r="A27" s="40" t="s">
        <v>100</v>
      </c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15.75" customHeight="1" x14ac:dyDescent="0.2">
      <c r="A28" s="40" t="s">
        <v>134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0" ht="15.75" customHeight="1" x14ac:dyDescent="0.2">
      <c r="A29" s="40" t="s">
        <v>101</v>
      </c>
      <c r="B29" s="40"/>
      <c r="C29" s="40"/>
      <c r="D29" s="40"/>
      <c r="E29" s="40"/>
      <c r="F29" s="40"/>
      <c r="G29" s="40"/>
      <c r="H29" s="40"/>
      <c r="I29" s="40"/>
      <c r="J29" s="40"/>
    </row>
    <row r="30" spans="1:10" x14ac:dyDescent="0.2">
      <c r="A30" s="8" t="s">
        <v>103</v>
      </c>
    </row>
    <row r="33" spans="2:16" x14ac:dyDescent="0.2">
      <c r="C33" s="10" t="s">
        <v>18</v>
      </c>
      <c r="D33" s="10" t="s">
        <v>16</v>
      </c>
    </row>
    <row r="34" spans="2:16" x14ac:dyDescent="0.2">
      <c r="B34" s="10" t="s">
        <v>19</v>
      </c>
      <c r="C34" s="10" t="e">
        <f>#REF!</f>
        <v>#REF!</v>
      </c>
      <c r="D34" s="10" t="e">
        <f>#REF!</f>
        <v>#REF!</v>
      </c>
    </row>
    <row r="35" spans="2:16" x14ac:dyDescent="0.2">
      <c r="B35" s="10" t="s">
        <v>20</v>
      </c>
      <c r="C35" s="10" t="e">
        <f>#REF!</f>
        <v>#REF!</v>
      </c>
      <c r="D35" s="10" t="e">
        <f>#REF!</f>
        <v>#REF!</v>
      </c>
    </row>
    <row r="37" spans="2:16" x14ac:dyDescent="0.2">
      <c r="C37" s="10" t="s">
        <v>21</v>
      </c>
      <c r="E37" s="10" t="s">
        <v>54</v>
      </c>
      <c r="J37" s="10" t="s">
        <v>99</v>
      </c>
      <c r="K37" s="10" t="s">
        <v>127</v>
      </c>
      <c r="L37" s="9" t="s">
        <v>23</v>
      </c>
      <c r="M37" s="9" t="s">
        <v>126</v>
      </c>
      <c r="N37" s="9" t="s">
        <v>124</v>
      </c>
      <c r="O37" s="9" t="s">
        <v>125</v>
      </c>
      <c r="P37" s="9" t="s">
        <v>128</v>
      </c>
    </row>
    <row r="38" spans="2:16" x14ac:dyDescent="0.2">
      <c r="B38" s="10">
        <v>1</v>
      </c>
      <c r="C38" s="10" t="s">
        <v>75</v>
      </c>
      <c r="E38" s="10" t="s">
        <v>76</v>
      </c>
      <c r="J38" s="10">
        <v>1</v>
      </c>
      <c r="K38" s="10">
        <v>10</v>
      </c>
      <c r="L38" s="9" t="s">
        <v>24</v>
      </c>
      <c r="M38" s="65">
        <v>8</v>
      </c>
      <c r="O38" s="9">
        <v>2</v>
      </c>
      <c r="P38" s="9">
        <f>M38+N38+O38</f>
        <v>10</v>
      </c>
    </row>
    <row r="39" spans="2:16" x14ac:dyDescent="0.2">
      <c r="B39" s="10">
        <v>2</v>
      </c>
      <c r="C39" s="10" t="s">
        <v>44</v>
      </c>
      <c r="E39" s="10" t="s">
        <v>132</v>
      </c>
      <c r="J39" s="10">
        <v>2</v>
      </c>
      <c r="K39" s="10">
        <v>16</v>
      </c>
      <c r="L39" s="9" t="s">
        <v>25</v>
      </c>
      <c r="M39" s="65">
        <v>12</v>
      </c>
      <c r="N39" s="10">
        <v>3</v>
      </c>
      <c r="O39" s="9">
        <v>1</v>
      </c>
      <c r="P39" s="9">
        <f t="shared" ref="P39:P58" si="0">M39+N39+O39</f>
        <v>16</v>
      </c>
    </row>
    <row r="40" spans="2:16" x14ac:dyDescent="0.2">
      <c r="B40" s="10">
        <v>3</v>
      </c>
      <c r="C40" s="10" t="s">
        <v>104</v>
      </c>
      <c r="E40" s="10" t="s">
        <v>53</v>
      </c>
      <c r="J40" s="10">
        <v>3</v>
      </c>
      <c r="K40" s="10">
        <v>12</v>
      </c>
      <c r="L40" s="9" t="s">
        <v>26</v>
      </c>
      <c r="M40" s="65">
        <v>11</v>
      </c>
      <c r="O40" s="9">
        <v>1</v>
      </c>
      <c r="P40" s="9">
        <f t="shared" si="0"/>
        <v>12</v>
      </c>
    </row>
    <row r="41" spans="2:16" x14ac:dyDescent="0.2">
      <c r="B41" s="10">
        <v>4</v>
      </c>
      <c r="C41" s="10" t="s">
        <v>105</v>
      </c>
      <c r="E41" s="10" t="s">
        <v>106</v>
      </c>
      <c r="J41" s="10">
        <v>5</v>
      </c>
      <c r="K41" s="10">
        <v>10</v>
      </c>
      <c r="L41" s="9" t="s">
        <v>27</v>
      </c>
      <c r="M41" s="65">
        <v>8</v>
      </c>
      <c r="N41" s="10">
        <v>2</v>
      </c>
      <c r="O41" s="9"/>
      <c r="P41" s="9">
        <f t="shared" si="0"/>
        <v>10</v>
      </c>
    </row>
    <row r="42" spans="2:16" x14ac:dyDescent="0.2">
      <c r="B42" s="10">
        <v>5</v>
      </c>
      <c r="C42" s="10" t="s">
        <v>45</v>
      </c>
      <c r="E42" s="10" t="s">
        <v>55</v>
      </c>
      <c r="J42" s="10">
        <v>6</v>
      </c>
      <c r="K42" s="10">
        <v>3</v>
      </c>
      <c r="L42" s="9" t="s">
        <v>28</v>
      </c>
      <c r="M42" s="65">
        <v>2</v>
      </c>
      <c r="N42" s="10">
        <v>1</v>
      </c>
      <c r="O42" s="9"/>
      <c r="P42" s="9">
        <f t="shared" si="0"/>
        <v>3</v>
      </c>
    </row>
    <row r="43" spans="2:16" x14ac:dyDescent="0.2">
      <c r="B43" s="10">
        <v>6</v>
      </c>
      <c r="C43" s="10" t="s">
        <v>46</v>
      </c>
      <c r="E43" s="10" t="s">
        <v>56</v>
      </c>
      <c r="J43" s="10">
        <v>7</v>
      </c>
      <c r="K43" s="10">
        <v>3</v>
      </c>
      <c r="L43" s="9" t="s">
        <v>119</v>
      </c>
      <c r="M43" s="65">
        <v>1</v>
      </c>
      <c r="N43" s="10">
        <v>2</v>
      </c>
      <c r="O43" s="9"/>
      <c r="P43" s="9">
        <f t="shared" si="0"/>
        <v>3</v>
      </c>
    </row>
    <row r="44" spans="2:16" x14ac:dyDescent="0.2">
      <c r="B44" s="10">
        <v>7</v>
      </c>
      <c r="C44" s="10" t="s">
        <v>47</v>
      </c>
      <c r="E44" s="10" t="s">
        <v>57</v>
      </c>
      <c r="J44" s="10">
        <v>9</v>
      </c>
      <c r="K44" s="10">
        <v>10</v>
      </c>
      <c r="L44" s="9" t="s">
        <v>29</v>
      </c>
      <c r="M44" s="65">
        <v>10</v>
      </c>
      <c r="O44" s="9"/>
      <c r="P44" s="9">
        <f t="shared" si="0"/>
        <v>10</v>
      </c>
    </row>
    <row r="45" spans="2:16" x14ac:dyDescent="0.2">
      <c r="B45" s="10">
        <v>8</v>
      </c>
      <c r="C45" s="10" t="s">
        <v>48</v>
      </c>
      <c r="E45" s="10" t="s">
        <v>58</v>
      </c>
      <c r="J45" s="10">
        <v>12</v>
      </c>
      <c r="K45" s="10">
        <v>10</v>
      </c>
      <c r="L45" s="9" t="s">
        <v>30</v>
      </c>
      <c r="M45" s="65">
        <v>9</v>
      </c>
      <c r="N45" s="10">
        <v>1</v>
      </c>
      <c r="O45" s="9"/>
      <c r="P45" s="9">
        <f t="shared" si="0"/>
        <v>10</v>
      </c>
    </row>
    <row r="46" spans="2:16" x14ac:dyDescent="0.2">
      <c r="B46" s="10">
        <v>9</v>
      </c>
      <c r="C46" s="10" t="s">
        <v>49</v>
      </c>
      <c r="E46" s="10" t="s">
        <v>59</v>
      </c>
      <c r="J46" s="10">
        <v>13</v>
      </c>
      <c r="K46" s="10">
        <v>3</v>
      </c>
      <c r="L46" s="9" t="s">
        <v>31</v>
      </c>
      <c r="M46" s="65">
        <v>3</v>
      </c>
      <c r="O46" s="9"/>
      <c r="P46" s="9">
        <f t="shared" si="0"/>
        <v>3</v>
      </c>
    </row>
    <row r="47" spans="2:16" x14ac:dyDescent="0.2">
      <c r="B47" s="10">
        <v>10</v>
      </c>
      <c r="C47" s="10" t="s">
        <v>50</v>
      </c>
      <c r="E47" s="10" t="s">
        <v>60</v>
      </c>
      <c r="J47" s="10">
        <v>14</v>
      </c>
      <c r="K47" s="10">
        <v>3</v>
      </c>
      <c r="L47" s="9" t="s">
        <v>32</v>
      </c>
      <c r="M47" s="65">
        <v>3</v>
      </c>
      <c r="O47" s="9"/>
      <c r="P47" s="9">
        <f t="shared" si="0"/>
        <v>3</v>
      </c>
    </row>
    <row r="48" spans="2:16" x14ac:dyDescent="0.2">
      <c r="B48" s="10">
        <v>11</v>
      </c>
      <c r="C48" s="10" t="s">
        <v>51</v>
      </c>
      <c r="E48" s="10" t="s">
        <v>61</v>
      </c>
      <c r="J48" s="10">
        <v>15</v>
      </c>
      <c r="K48" s="65" t="s">
        <v>120</v>
      </c>
      <c r="L48" s="9" t="s">
        <v>33</v>
      </c>
      <c r="M48" s="65" t="s">
        <v>121</v>
      </c>
      <c r="O48" s="9"/>
      <c r="P48" s="9"/>
    </row>
    <row r="49" spans="2:16" x14ac:dyDescent="0.2">
      <c r="B49" s="10">
        <v>12</v>
      </c>
      <c r="C49" s="10" t="s">
        <v>52</v>
      </c>
      <c r="E49" s="10" t="s">
        <v>62</v>
      </c>
      <c r="J49" s="10">
        <v>16</v>
      </c>
      <c r="K49" s="65" t="s">
        <v>120</v>
      </c>
      <c r="L49" s="9" t="s">
        <v>34</v>
      </c>
      <c r="M49" s="65" t="s">
        <v>121</v>
      </c>
      <c r="O49" s="9"/>
      <c r="P49" s="9"/>
    </row>
    <row r="50" spans="2:16" x14ac:dyDescent="0.2">
      <c r="B50" s="10">
        <v>13</v>
      </c>
      <c r="C50" s="10" t="s">
        <v>63</v>
      </c>
      <c r="E50" s="10" t="s">
        <v>64</v>
      </c>
      <c r="J50" s="10">
        <v>17</v>
      </c>
      <c r="K50" s="65" t="s">
        <v>120</v>
      </c>
      <c r="L50" s="9" t="s">
        <v>35</v>
      </c>
      <c r="M50" s="65" t="s">
        <v>121</v>
      </c>
      <c r="O50" s="9"/>
      <c r="P50" s="9"/>
    </row>
    <row r="51" spans="2:16" x14ac:dyDescent="0.2">
      <c r="B51" s="10">
        <v>14</v>
      </c>
      <c r="C51" s="10" t="s">
        <v>65</v>
      </c>
      <c r="E51" s="10" t="s">
        <v>66</v>
      </c>
      <c r="J51" s="10">
        <v>19</v>
      </c>
      <c r="K51" s="10">
        <v>3</v>
      </c>
      <c r="L51" s="9" t="s">
        <v>36</v>
      </c>
      <c r="M51" s="65">
        <v>2</v>
      </c>
      <c r="N51" s="10">
        <v>1</v>
      </c>
      <c r="O51" s="9"/>
      <c r="P51" s="9">
        <f t="shared" si="0"/>
        <v>3</v>
      </c>
    </row>
    <row r="52" spans="2:16" x14ac:dyDescent="0.2">
      <c r="B52" s="10">
        <v>15</v>
      </c>
      <c r="C52" s="10" t="s">
        <v>67</v>
      </c>
      <c r="E52" s="10" t="s">
        <v>68</v>
      </c>
      <c r="J52" s="10">
        <v>20</v>
      </c>
      <c r="K52" s="10">
        <v>3</v>
      </c>
      <c r="L52" s="9" t="s">
        <v>117</v>
      </c>
      <c r="M52" s="65">
        <v>3</v>
      </c>
      <c r="O52" s="9"/>
      <c r="P52" s="9">
        <f t="shared" si="0"/>
        <v>3</v>
      </c>
    </row>
    <row r="53" spans="2:16" x14ac:dyDescent="0.2">
      <c r="B53" s="10">
        <v>16</v>
      </c>
      <c r="C53" s="10" t="s">
        <v>69</v>
      </c>
      <c r="E53" s="10" t="s">
        <v>70</v>
      </c>
      <c r="J53" s="10">
        <v>21</v>
      </c>
      <c r="K53" s="10">
        <v>3</v>
      </c>
      <c r="L53" s="9" t="s">
        <v>37</v>
      </c>
      <c r="M53" s="65">
        <v>3</v>
      </c>
      <c r="O53" s="9"/>
      <c r="P53" s="9">
        <f t="shared" si="0"/>
        <v>3</v>
      </c>
    </row>
    <row r="54" spans="2:16" x14ac:dyDescent="0.2">
      <c r="B54" s="10">
        <v>17</v>
      </c>
      <c r="C54" s="10" t="s">
        <v>71</v>
      </c>
      <c r="E54" s="10" t="s">
        <v>72</v>
      </c>
      <c r="J54" s="10">
        <v>22</v>
      </c>
      <c r="K54" s="10">
        <v>5</v>
      </c>
      <c r="L54" s="9" t="s">
        <v>38</v>
      </c>
      <c r="M54" s="65">
        <v>5</v>
      </c>
      <c r="O54" s="9"/>
      <c r="P54" s="9">
        <f t="shared" si="0"/>
        <v>5</v>
      </c>
    </row>
    <row r="55" spans="2:16" x14ac:dyDescent="0.2">
      <c r="B55" s="10">
        <v>18</v>
      </c>
      <c r="C55" s="10" t="s">
        <v>73</v>
      </c>
      <c r="E55" s="10" t="s">
        <v>74</v>
      </c>
      <c r="J55" s="10">
        <v>30</v>
      </c>
      <c r="K55" s="10">
        <v>3</v>
      </c>
      <c r="L55" s="9" t="s">
        <v>39</v>
      </c>
      <c r="M55" s="65">
        <v>3</v>
      </c>
      <c r="O55" s="9"/>
      <c r="P55" s="9">
        <f t="shared" si="0"/>
        <v>3</v>
      </c>
    </row>
    <row r="56" spans="2:16" x14ac:dyDescent="0.2">
      <c r="B56" s="10">
        <v>19</v>
      </c>
      <c r="C56" s="10" t="s">
        <v>107</v>
      </c>
      <c r="E56" s="10" t="s">
        <v>109</v>
      </c>
      <c r="J56" s="10">
        <v>32</v>
      </c>
      <c r="K56" s="10">
        <v>10</v>
      </c>
      <c r="L56" s="9" t="s">
        <v>41</v>
      </c>
      <c r="M56" s="65">
        <v>6</v>
      </c>
      <c r="N56" s="10">
        <v>2</v>
      </c>
      <c r="O56" s="9">
        <v>2</v>
      </c>
      <c r="P56" s="9">
        <f t="shared" si="0"/>
        <v>10</v>
      </c>
    </row>
    <row r="57" spans="2:16" x14ac:dyDescent="0.2">
      <c r="B57" s="10">
        <v>20</v>
      </c>
      <c r="C57" s="10" t="s">
        <v>108</v>
      </c>
      <c r="E57" s="10" t="s">
        <v>110</v>
      </c>
      <c r="J57" s="10">
        <v>33</v>
      </c>
      <c r="K57" s="10">
        <v>13</v>
      </c>
      <c r="L57" s="9" t="s">
        <v>42</v>
      </c>
      <c r="M57" s="65">
        <v>12</v>
      </c>
      <c r="N57" s="10">
        <v>1</v>
      </c>
      <c r="O57" s="9"/>
      <c r="P57" s="9">
        <f t="shared" si="0"/>
        <v>13</v>
      </c>
    </row>
    <row r="58" spans="2:16" x14ac:dyDescent="0.2">
      <c r="B58" s="10">
        <v>21</v>
      </c>
      <c r="C58" s="10" t="s">
        <v>40</v>
      </c>
      <c r="J58" s="10">
        <v>34</v>
      </c>
      <c r="K58" s="10">
        <v>13</v>
      </c>
      <c r="L58" s="9" t="s">
        <v>43</v>
      </c>
      <c r="M58" s="65">
        <v>12</v>
      </c>
      <c r="N58" s="10">
        <v>1</v>
      </c>
      <c r="O58" s="9"/>
      <c r="P58" s="9">
        <f t="shared" si="0"/>
        <v>13</v>
      </c>
    </row>
    <row r="59" spans="2:16" x14ac:dyDescent="0.2">
      <c r="J59" s="10">
        <v>35</v>
      </c>
      <c r="K59" s="65" t="s">
        <v>120</v>
      </c>
      <c r="L59" s="9" t="s">
        <v>118</v>
      </c>
      <c r="M59" s="10" t="s">
        <v>121</v>
      </c>
    </row>
    <row r="60" spans="2:16" x14ac:dyDescent="0.2">
      <c r="K60" s="10">
        <f>SUM(K38:K59)</f>
        <v>133</v>
      </c>
      <c r="M60" s="10">
        <f>SUM(M38:M59)</f>
        <v>113</v>
      </c>
      <c r="N60" s="10">
        <f t="shared" ref="N60:P60" si="1">SUM(N38:N59)</f>
        <v>14</v>
      </c>
      <c r="O60" s="10">
        <f t="shared" si="1"/>
        <v>6</v>
      </c>
      <c r="P60" s="10">
        <f t="shared" si="1"/>
        <v>133</v>
      </c>
    </row>
  </sheetData>
  <sheetProtection algorithmName="SHA-512" hashValue="cnEOrSiWWee/KlZ4EOYGcacHyHXEj8W+OQOGkhIXVw4LSADokwUxNyoHBxYlndi06Xp237Z4H6oHNCX6BmAkvQ==" saltValue="njlHYK0RdkpiqIjMePwinQ==" spinCount="100000" sheet="1" objects="1" scenarios="1"/>
  <protectedRanges>
    <protectedRange sqref="G17:J25 D17:E25 B18:C25" name="範囲３"/>
  </protectedRanges>
  <mergeCells count="61">
    <mergeCell ref="A15:J15"/>
    <mergeCell ref="A1:J1"/>
    <mergeCell ref="A3:J3"/>
    <mergeCell ref="A8:B8"/>
    <mergeCell ref="C8:G8"/>
    <mergeCell ref="H8:J8"/>
    <mergeCell ref="A5:J5"/>
    <mergeCell ref="F13:H14"/>
    <mergeCell ref="I13:J14"/>
    <mergeCell ref="A6:J6"/>
    <mergeCell ref="A10:B11"/>
    <mergeCell ref="D10:J10"/>
    <mergeCell ref="A9:B9"/>
    <mergeCell ref="C9:G9"/>
    <mergeCell ref="H9:J9"/>
    <mergeCell ref="B13:E14"/>
    <mergeCell ref="D11:J11"/>
    <mergeCell ref="A16:C16"/>
    <mergeCell ref="D16:E16"/>
    <mergeCell ref="F16:H16"/>
    <mergeCell ref="I16:J16"/>
    <mergeCell ref="B17:C17"/>
    <mergeCell ref="D17:E17"/>
    <mergeCell ref="G17:H17"/>
    <mergeCell ref="I17:J17"/>
    <mergeCell ref="I21:J21"/>
    <mergeCell ref="B18:C18"/>
    <mergeCell ref="D18:E18"/>
    <mergeCell ref="G18:H18"/>
    <mergeCell ref="I18:J18"/>
    <mergeCell ref="B19:C19"/>
    <mergeCell ref="D19:E19"/>
    <mergeCell ref="G19:H19"/>
    <mergeCell ref="I19:J19"/>
    <mergeCell ref="A29:J29"/>
    <mergeCell ref="B24:C24"/>
    <mergeCell ref="D24:E24"/>
    <mergeCell ref="G24:H24"/>
    <mergeCell ref="I24:J24"/>
    <mergeCell ref="A28:J28"/>
    <mergeCell ref="A27:J27"/>
    <mergeCell ref="B25:C25"/>
    <mergeCell ref="D25:E25"/>
    <mergeCell ref="G25:H25"/>
    <mergeCell ref="I25:J25"/>
    <mergeCell ref="A26:J26"/>
    <mergeCell ref="D23:E23"/>
    <mergeCell ref="D22:E22"/>
    <mergeCell ref="B23:C23"/>
    <mergeCell ref="B22:C22"/>
    <mergeCell ref="I23:J23"/>
    <mergeCell ref="I22:J22"/>
    <mergeCell ref="G23:H23"/>
    <mergeCell ref="G22:H22"/>
    <mergeCell ref="B20:C20"/>
    <mergeCell ref="D20:E20"/>
    <mergeCell ref="G20:H20"/>
    <mergeCell ref="I20:J20"/>
    <mergeCell ref="B21:C21"/>
    <mergeCell ref="D21:E21"/>
    <mergeCell ref="G21:H21"/>
  </mergeCells>
  <phoneticPr fontId="1"/>
  <dataValidations count="1">
    <dataValidation type="list" allowBlank="1" showInputMessage="1" showErrorMessage="1" sqref="C18:C21 B18:B25 C24:C25 G17:G25 H24:H25 H17:H21" xr:uid="{00000000-0002-0000-0300-000001000000}">
      <formula1>$C$38:$C$58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Q21"/>
  <sheetViews>
    <sheetView showZeros="0" workbookViewId="0">
      <selection activeCell="D7" sqref="D7"/>
    </sheetView>
  </sheetViews>
  <sheetFormatPr defaultColWidth="10.33203125" defaultRowHeight="13.2" x14ac:dyDescent="0.2"/>
  <cols>
    <col min="1" max="13" width="10.33203125" style="1"/>
    <col min="14" max="14" width="10.33203125" style="3"/>
    <col min="15" max="16384" width="10.33203125" style="1"/>
  </cols>
  <sheetData>
    <row r="1" spans="1:17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15</v>
      </c>
      <c r="M1" s="1" t="s">
        <v>10</v>
      </c>
      <c r="N1" s="3" t="s">
        <v>12</v>
      </c>
      <c r="O1" s="1" t="s">
        <v>11</v>
      </c>
      <c r="P1" s="1" t="s">
        <v>13</v>
      </c>
      <c r="Q1" s="1" t="s">
        <v>14</v>
      </c>
    </row>
    <row r="2" spans="1:17" x14ac:dyDescent="0.2">
      <c r="A2" s="1">
        <v>1</v>
      </c>
      <c r="B2" s="1" t="e">
        <f t="shared" ref="B2:B11" si="0">IF(C2="","",IF(LEN(A2)=1,M2&amp;K2&amp;"0"&amp;A2,M2&amp;K2&amp;A2))</f>
        <v>#REF!</v>
      </c>
      <c r="C2" s="1" t="e">
        <f>IF(#REF!="","",#REF!)</f>
        <v>#REF!</v>
      </c>
      <c r="D2" s="1" t="e">
        <f>IF(#REF!="","",#REF!)</f>
        <v>#REF!</v>
      </c>
      <c r="E2" s="1" t="e">
        <f>IF(#REF!="","",#REF!)</f>
        <v>#REF!</v>
      </c>
      <c r="F2" s="1" t="e">
        <f>IF(#REF!="","",#REF!)</f>
        <v>#REF!</v>
      </c>
      <c r="G2" s="1" t="e">
        <f>IF(#REF!="","",#REF!)</f>
        <v>#REF!</v>
      </c>
      <c r="H2" s="1" t="e">
        <f>IF(C2="","",LEN(C2)+LEN(D2))</f>
        <v>#REF!</v>
      </c>
      <c r="I2" s="2" t="e">
        <f>IF(C2="","",IF(H2&lt;=3,C2&amp;"　"&amp;D2&amp;"("&amp;G2&amp;")",C2&amp;"　"&amp;D2&amp;"("&amp;G2&amp;")"))</f>
        <v>#REF!</v>
      </c>
      <c r="J2" s="1" t="e">
        <f t="shared" ref="J2:J11" si="1">IF(E2="","",E2&amp;" "&amp;F2)</f>
        <v>#REF!</v>
      </c>
      <c r="K2" s="1" t="e">
        <f>IF(C2="","",1)</f>
        <v>#REF!</v>
      </c>
      <c r="L2" s="1" t="e">
        <f>#REF!</f>
        <v>#REF!</v>
      </c>
      <c r="M2" s="1" t="e">
        <f>IF(L2="","",IF(LEN(#REF!)=1,"47100"&amp;#REF!,"4710"&amp;#REF!))</f>
        <v>#REF!</v>
      </c>
      <c r="N2" s="3" t="e">
        <f t="shared" ref="N2:N11" si="2">IF(L2="","",17200)</f>
        <v>#REF!</v>
      </c>
      <c r="O2" s="1" t="e">
        <f t="shared" ref="O2:O11" si="3">IF(L2="","",47)</f>
        <v>#REF!</v>
      </c>
      <c r="P2" s="1" t="e">
        <f>IF(#REF!="","",#REF!)</f>
        <v>#REF!</v>
      </c>
      <c r="Q2" s="1" t="e">
        <f>IF(#REF!="","",#REF!)</f>
        <v>#REF!</v>
      </c>
    </row>
    <row r="3" spans="1:17" x14ac:dyDescent="0.2">
      <c r="A3" s="1">
        <v>2</v>
      </c>
      <c r="B3" s="1" t="e">
        <f t="shared" si="0"/>
        <v>#REF!</v>
      </c>
      <c r="C3" s="1" t="e">
        <f>IF(#REF!="","",#REF!)</f>
        <v>#REF!</v>
      </c>
      <c r="D3" s="1" t="e">
        <f>IF(#REF!="","",#REF!)</f>
        <v>#REF!</v>
      </c>
      <c r="E3" s="1" t="e">
        <f>IF(#REF!="","",#REF!)</f>
        <v>#REF!</v>
      </c>
      <c r="F3" s="1" t="e">
        <f>IF(#REF!="","",#REF!)</f>
        <v>#REF!</v>
      </c>
      <c r="G3" s="1" t="e">
        <f>IF(#REF!="","",#REF!)</f>
        <v>#REF!</v>
      </c>
      <c r="H3" s="1" t="e">
        <f t="shared" ref="H3:H11" si="4">IF(C3="","",LEN(C3)+LEN(D3))</f>
        <v>#REF!</v>
      </c>
      <c r="I3" s="2" t="e">
        <f>IF(C3="","",IF(H3&lt;=3,C3&amp;"　"&amp;D3&amp;"("&amp;G3&amp;")",C3&amp;"　"&amp;D3&amp;"("&amp;G3&amp;")"))</f>
        <v>#REF!</v>
      </c>
      <c r="J3" s="1" t="e">
        <f t="shared" si="1"/>
        <v>#REF!</v>
      </c>
      <c r="K3" s="1" t="e">
        <f t="shared" ref="K3:K11" si="5">IF(C3="","",1)</f>
        <v>#REF!</v>
      </c>
      <c r="L3" s="1" t="e">
        <f>#REF!</f>
        <v>#REF!</v>
      </c>
      <c r="M3" s="1" t="e">
        <f>IF(L3="","",IF(LEN(#REF!)=1,"47100"&amp;#REF!,"4710"&amp;#REF!))</f>
        <v>#REF!</v>
      </c>
      <c r="N3" s="3" t="e">
        <f t="shared" si="2"/>
        <v>#REF!</v>
      </c>
      <c r="O3" s="1" t="e">
        <f t="shared" si="3"/>
        <v>#REF!</v>
      </c>
      <c r="P3" s="1" t="e">
        <f>IF(#REF!="","",#REF!)</f>
        <v>#REF!</v>
      </c>
      <c r="Q3" s="1" t="e">
        <f>IF(#REF!="","",#REF!)</f>
        <v>#REF!</v>
      </c>
    </row>
    <row r="4" spans="1:17" x14ac:dyDescent="0.2">
      <c r="A4" s="1">
        <v>3</v>
      </c>
      <c r="B4" s="1" t="e">
        <f t="shared" si="0"/>
        <v>#REF!</v>
      </c>
      <c r="C4" s="1" t="e">
        <f>IF(#REF!="","",#REF!)</f>
        <v>#REF!</v>
      </c>
      <c r="D4" s="1" t="e">
        <f>IF(#REF!="","",#REF!)</f>
        <v>#REF!</v>
      </c>
      <c r="E4" s="1" t="e">
        <f>IF(#REF!="","",#REF!)</f>
        <v>#REF!</v>
      </c>
      <c r="F4" s="1" t="e">
        <f>IF(#REF!="","",#REF!)</f>
        <v>#REF!</v>
      </c>
      <c r="G4" s="1" t="e">
        <f>IF(#REF!="","",#REF!)</f>
        <v>#REF!</v>
      </c>
      <c r="H4" s="1" t="e">
        <f t="shared" si="4"/>
        <v>#REF!</v>
      </c>
      <c r="I4" s="2" t="e">
        <f>IF(C4="","",IF(H4&lt;=3,C4&amp;"　"&amp;D4&amp;"("&amp;G4&amp;")",C4&amp;"　"&amp;D4&amp;"("&amp;G4&amp;")"))</f>
        <v>#REF!</v>
      </c>
      <c r="J4" s="1" t="e">
        <f t="shared" si="1"/>
        <v>#REF!</v>
      </c>
      <c r="K4" s="1" t="e">
        <f t="shared" si="5"/>
        <v>#REF!</v>
      </c>
      <c r="L4" s="1" t="e">
        <f>#REF!</f>
        <v>#REF!</v>
      </c>
      <c r="M4" s="1" t="e">
        <f>IF(L4="","",IF(LEN(#REF!)=1,"47100"&amp;#REF!,"4710"&amp;#REF!))</f>
        <v>#REF!</v>
      </c>
      <c r="N4" s="3" t="e">
        <f t="shared" si="2"/>
        <v>#REF!</v>
      </c>
      <c r="O4" s="1" t="e">
        <f t="shared" si="3"/>
        <v>#REF!</v>
      </c>
      <c r="P4" s="1" t="e">
        <f>IF(#REF!="","",#REF!)</f>
        <v>#REF!</v>
      </c>
      <c r="Q4" s="1" t="e">
        <f>IF(#REF!="","",#REF!)</f>
        <v>#REF!</v>
      </c>
    </row>
    <row r="5" spans="1:17" x14ac:dyDescent="0.2">
      <c r="A5" s="1">
        <v>4</v>
      </c>
      <c r="B5" s="1" t="e">
        <f t="shared" si="0"/>
        <v>#REF!</v>
      </c>
      <c r="C5" s="1" t="e">
        <f>IF(#REF!="","",#REF!)</f>
        <v>#REF!</v>
      </c>
      <c r="D5" s="1" t="e">
        <f>IF(#REF!="","",#REF!)</f>
        <v>#REF!</v>
      </c>
      <c r="E5" s="1" t="e">
        <f>IF(#REF!="","",#REF!)</f>
        <v>#REF!</v>
      </c>
      <c r="F5" s="1" t="e">
        <f>IF(#REF!="","",#REF!)</f>
        <v>#REF!</v>
      </c>
      <c r="G5" s="1" t="e">
        <f>IF(#REF!="","",#REF!)</f>
        <v>#REF!</v>
      </c>
      <c r="H5" s="1" t="e">
        <f t="shared" si="4"/>
        <v>#REF!</v>
      </c>
      <c r="I5" s="2" t="e">
        <f t="shared" ref="I5:I11" si="6">IF(C5="","",IF(H5&lt;=3,C5&amp;"　"&amp;D5&amp;"("&amp;G5&amp;")",C5&amp;"　"&amp;D5&amp;"("&amp;G5&amp;")"))</f>
        <v>#REF!</v>
      </c>
      <c r="J5" s="1" t="e">
        <f t="shared" si="1"/>
        <v>#REF!</v>
      </c>
      <c r="K5" s="1" t="e">
        <f t="shared" si="5"/>
        <v>#REF!</v>
      </c>
      <c r="L5" s="1" t="e">
        <f>#REF!</f>
        <v>#REF!</v>
      </c>
      <c r="M5" s="1" t="e">
        <f>IF(L5="","",IF(LEN(#REF!)=1,"47100"&amp;#REF!,"4710"&amp;#REF!))</f>
        <v>#REF!</v>
      </c>
      <c r="N5" s="3" t="e">
        <f t="shared" si="2"/>
        <v>#REF!</v>
      </c>
      <c r="O5" s="1" t="e">
        <f t="shared" si="3"/>
        <v>#REF!</v>
      </c>
      <c r="P5" s="1" t="e">
        <f>IF(#REF!="","",#REF!)</f>
        <v>#REF!</v>
      </c>
      <c r="Q5" s="1" t="e">
        <f>IF(#REF!="","",#REF!)</f>
        <v>#REF!</v>
      </c>
    </row>
    <row r="6" spans="1:17" x14ac:dyDescent="0.2">
      <c r="A6" s="1">
        <v>5</v>
      </c>
      <c r="B6" s="1" t="e">
        <f t="shared" si="0"/>
        <v>#REF!</v>
      </c>
      <c r="C6" s="1" t="e">
        <f>IF(#REF!="","",#REF!)</f>
        <v>#REF!</v>
      </c>
      <c r="D6" s="1" t="e">
        <f>IF(#REF!="","",#REF!)</f>
        <v>#REF!</v>
      </c>
      <c r="E6" s="1" t="e">
        <f>IF(#REF!="","",#REF!)</f>
        <v>#REF!</v>
      </c>
      <c r="F6" s="1" t="e">
        <f>IF(#REF!="","",#REF!)</f>
        <v>#REF!</v>
      </c>
      <c r="G6" s="1" t="e">
        <f>IF(#REF!="","",#REF!)</f>
        <v>#REF!</v>
      </c>
      <c r="H6" s="1" t="e">
        <f t="shared" si="4"/>
        <v>#REF!</v>
      </c>
      <c r="I6" s="2" t="e">
        <f t="shared" si="6"/>
        <v>#REF!</v>
      </c>
      <c r="J6" s="1" t="e">
        <f t="shared" si="1"/>
        <v>#REF!</v>
      </c>
      <c r="K6" s="1" t="e">
        <f t="shared" si="5"/>
        <v>#REF!</v>
      </c>
      <c r="L6" s="1" t="e">
        <f>#REF!</f>
        <v>#REF!</v>
      </c>
      <c r="M6" s="1" t="e">
        <f>IF(L6="","",IF(LEN(#REF!)=1,"47100"&amp;#REF!,"4710"&amp;#REF!))</f>
        <v>#REF!</v>
      </c>
      <c r="N6" s="3" t="e">
        <f t="shared" si="2"/>
        <v>#REF!</v>
      </c>
      <c r="O6" s="1" t="e">
        <f t="shared" si="3"/>
        <v>#REF!</v>
      </c>
      <c r="P6" s="1" t="e">
        <f>IF(#REF!="","",#REF!)</f>
        <v>#REF!</v>
      </c>
      <c r="Q6" s="1" t="e">
        <f>IF(#REF!="","",#REF!)</f>
        <v>#REF!</v>
      </c>
    </row>
    <row r="7" spans="1:17" x14ac:dyDescent="0.2">
      <c r="A7" s="1">
        <v>6</v>
      </c>
      <c r="B7" s="1" t="e">
        <f t="shared" si="0"/>
        <v>#REF!</v>
      </c>
      <c r="C7" s="1" t="e">
        <f>IF(#REF!="","",#REF!)</f>
        <v>#REF!</v>
      </c>
      <c r="D7" s="1" t="e">
        <f>IF(#REF!="","",#REF!)</f>
        <v>#REF!</v>
      </c>
      <c r="E7" s="1" t="e">
        <f>IF(#REF!="","",#REF!)</f>
        <v>#REF!</v>
      </c>
      <c r="F7" s="1" t="e">
        <f>IF(#REF!="","",#REF!)</f>
        <v>#REF!</v>
      </c>
      <c r="G7" s="1" t="e">
        <f>IF(#REF!="","",#REF!)</f>
        <v>#REF!</v>
      </c>
      <c r="H7" s="1" t="e">
        <f t="shared" si="4"/>
        <v>#REF!</v>
      </c>
      <c r="I7" s="2" t="e">
        <f t="shared" si="6"/>
        <v>#REF!</v>
      </c>
      <c r="J7" s="1" t="e">
        <f t="shared" si="1"/>
        <v>#REF!</v>
      </c>
      <c r="K7" s="1" t="e">
        <f t="shared" si="5"/>
        <v>#REF!</v>
      </c>
      <c r="L7" s="1" t="e">
        <f>#REF!</f>
        <v>#REF!</v>
      </c>
      <c r="M7" s="1" t="e">
        <f>IF(L7="","",IF(LEN(#REF!)=1,"47100"&amp;#REF!,"4710"&amp;#REF!))</f>
        <v>#REF!</v>
      </c>
      <c r="N7" s="3" t="e">
        <f t="shared" si="2"/>
        <v>#REF!</v>
      </c>
      <c r="O7" s="1" t="e">
        <f t="shared" si="3"/>
        <v>#REF!</v>
      </c>
      <c r="P7" s="1" t="e">
        <f>IF(#REF!="","",#REF!)</f>
        <v>#REF!</v>
      </c>
      <c r="Q7" s="1" t="e">
        <f>IF(#REF!="","",#REF!)</f>
        <v>#REF!</v>
      </c>
    </row>
    <row r="8" spans="1:17" x14ac:dyDescent="0.2">
      <c r="A8" s="1">
        <v>7</v>
      </c>
      <c r="B8" s="1" t="e">
        <f t="shared" si="0"/>
        <v>#REF!</v>
      </c>
      <c r="C8" s="1" t="e">
        <f>IF(#REF!="","",#REF!)</f>
        <v>#REF!</v>
      </c>
      <c r="D8" s="1" t="e">
        <f>IF(#REF!="","",#REF!)</f>
        <v>#REF!</v>
      </c>
      <c r="E8" s="1" t="e">
        <f>IF(#REF!="","",#REF!)</f>
        <v>#REF!</v>
      </c>
      <c r="F8" s="1" t="e">
        <f>IF(#REF!="","",#REF!)</f>
        <v>#REF!</v>
      </c>
      <c r="G8" s="1" t="e">
        <f>IF(#REF!="","",#REF!)</f>
        <v>#REF!</v>
      </c>
      <c r="H8" s="1" t="e">
        <f t="shared" si="4"/>
        <v>#REF!</v>
      </c>
      <c r="I8" s="2" t="e">
        <f t="shared" si="6"/>
        <v>#REF!</v>
      </c>
      <c r="J8" s="1" t="e">
        <f t="shared" si="1"/>
        <v>#REF!</v>
      </c>
      <c r="K8" s="1" t="e">
        <f t="shared" si="5"/>
        <v>#REF!</v>
      </c>
      <c r="L8" s="1" t="e">
        <f>#REF!</f>
        <v>#REF!</v>
      </c>
      <c r="M8" s="1" t="e">
        <f>IF(L8="","",IF(LEN(#REF!)=1,"47100"&amp;#REF!,"4710"&amp;#REF!))</f>
        <v>#REF!</v>
      </c>
      <c r="N8" s="3" t="e">
        <f t="shared" si="2"/>
        <v>#REF!</v>
      </c>
      <c r="O8" s="1" t="e">
        <f t="shared" si="3"/>
        <v>#REF!</v>
      </c>
      <c r="P8" s="1" t="e">
        <f>IF(#REF!="","",#REF!)</f>
        <v>#REF!</v>
      </c>
      <c r="Q8" s="1" t="e">
        <f>IF(#REF!="","",#REF!)</f>
        <v>#REF!</v>
      </c>
    </row>
    <row r="9" spans="1:17" x14ac:dyDescent="0.2">
      <c r="A9" s="1">
        <v>8</v>
      </c>
      <c r="B9" s="1" t="e">
        <f t="shared" si="0"/>
        <v>#REF!</v>
      </c>
      <c r="C9" s="1" t="e">
        <f>IF(#REF!="","",#REF!)</f>
        <v>#REF!</v>
      </c>
      <c r="D9" s="1" t="e">
        <f>IF(#REF!="","",#REF!)</f>
        <v>#REF!</v>
      </c>
      <c r="E9" s="1" t="e">
        <f>IF(#REF!="","",#REF!)</f>
        <v>#REF!</v>
      </c>
      <c r="F9" s="1" t="e">
        <f>IF(#REF!="","",#REF!)</f>
        <v>#REF!</v>
      </c>
      <c r="G9" s="1" t="e">
        <f>IF(#REF!="","",#REF!)</f>
        <v>#REF!</v>
      </c>
      <c r="H9" s="1" t="e">
        <f t="shared" si="4"/>
        <v>#REF!</v>
      </c>
      <c r="I9" s="2" t="e">
        <f t="shared" si="6"/>
        <v>#REF!</v>
      </c>
      <c r="J9" s="1" t="e">
        <f t="shared" si="1"/>
        <v>#REF!</v>
      </c>
      <c r="K9" s="1" t="e">
        <f t="shared" si="5"/>
        <v>#REF!</v>
      </c>
      <c r="L9" s="1" t="e">
        <f>#REF!</f>
        <v>#REF!</v>
      </c>
      <c r="M9" s="1" t="e">
        <f>IF(L9="","",IF(LEN(#REF!)=1,"47100"&amp;#REF!,"4710"&amp;#REF!))</f>
        <v>#REF!</v>
      </c>
      <c r="N9" s="3" t="e">
        <f t="shared" si="2"/>
        <v>#REF!</v>
      </c>
      <c r="O9" s="1" t="e">
        <f t="shared" si="3"/>
        <v>#REF!</v>
      </c>
      <c r="P9" s="1" t="e">
        <f>IF(#REF!="","",#REF!)</f>
        <v>#REF!</v>
      </c>
      <c r="Q9" s="1" t="e">
        <f>IF(#REF!="","",#REF!)</f>
        <v>#REF!</v>
      </c>
    </row>
    <row r="10" spans="1:17" x14ac:dyDescent="0.2">
      <c r="A10" s="1">
        <v>9</v>
      </c>
      <c r="B10" s="1" t="e">
        <f t="shared" si="0"/>
        <v>#REF!</v>
      </c>
      <c r="C10" s="1" t="e">
        <f>IF(#REF!="","",#REF!)</f>
        <v>#REF!</v>
      </c>
      <c r="D10" s="1" t="e">
        <f>IF(#REF!="","",#REF!)</f>
        <v>#REF!</v>
      </c>
      <c r="E10" s="1" t="e">
        <f>IF(#REF!="","",#REF!)</f>
        <v>#REF!</v>
      </c>
      <c r="F10" s="1" t="e">
        <f>IF(#REF!="","",#REF!)</f>
        <v>#REF!</v>
      </c>
      <c r="G10" s="1" t="e">
        <f>IF(#REF!="","",#REF!)</f>
        <v>#REF!</v>
      </c>
      <c r="H10" s="1" t="e">
        <f t="shared" si="4"/>
        <v>#REF!</v>
      </c>
      <c r="I10" s="2" t="e">
        <f t="shared" si="6"/>
        <v>#REF!</v>
      </c>
      <c r="J10" s="1" t="e">
        <f t="shared" si="1"/>
        <v>#REF!</v>
      </c>
      <c r="K10" s="1" t="e">
        <f t="shared" si="5"/>
        <v>#REF!</v>
      </c>
      <c r="L10" s="1" t="e">
        <f>#REF!</f>
        <v>#REF!</v>
      </c>
      <c r="M10" s="1" t="e">
        <f>IF(L10="","",IF(LEN(#REF!)=1,"47100"&amp;#REF!,"4710"&amp;#REF!))</f>
        <v>#REF!</v>
      </c>
      <c r="N10" s="3" t="e">
        <f t="shared" si="2"/>
        <v>#REF!</v>
      </c>
      <c r="O10" s="1" t="e">
        <f t="shared" si="3"/>
        <v>#REF!</v>
      </c>
      <c r="P10" s="1" t="e">
        <f>IF(#REF!="","",#REF!)</f>
        <v>#REF!</v>
      </c>
      <c r="Q10" s="1" t="e">
        <f>IF(#REF!="","",#REF!)</f>
        <v>#REF!</v>
      </c>
    </row>
    <row r="11" spans="1:17" x14ac:dyDescent="0.2">
      <c r="A11" s="1">
        <v>10</v>
      </c>
      <c r="B11" s="1" t="e">
        <f t="shared" si="0"/>
        <v>#REF!</v>
      </c>
      <c r="C11" s="1" t="e">
        <f>IF(#REF!="","",#REF!)</f>
        <v>#REF!</v>
      </c>
      <c r="D11" s="1" t="e">
        <f>IF(#REF!="","",#REF!)</f>
        <v>#REF!</v>
      </c>
      <c r="E11" s="1" t="e">
        <f>IF(#REF!="","",#REF!)</f>
        <v>#REF!</v>
      </c>
      <c r="F11" s="1" t="e">
        <f>IF(#REF!="","",#REF!)</f>
        <v>#REF!</v>
      </c>
      <c r="G11" s="1" t="e">
        <f>IF(#REF!="","",#REF!)</f>
        <v>#REF!</v>
      </c>
      <c r="H11" s="1" t="e">
        <f t="shared" si="4"/>
        <v>#REF!</v>
      </c>
      <c r="I11" s="2" t="e">
        <f t="shared" si="6"/>
        <v>#REF!</v>
      </c>
      <c r="J11" s="1" t="e">
        <f t="shared" si="1"/>
        <v>#REF!</v>
      </c>
      <c r="K11" s="1" t="e">
        <f t="shared" si="5"/>
        <v>#REF!</v>
      </c>
      <c r="L11" s="1" t="e">
        <f>#REF!</f>
        <v>#REF!</v>
      </c>
      <c r="M11" s="1" t="e">
        <f>IF(L11="","",IF(LEN(#REF!)=1,"47100"&amp;#REF!,"4710"&amp;#REF!))</f>
        <v>#REF!</v>
      </c>
      <c r="N11" s="3" t="e">
        <f t="shared" si="2"/>
        <v>#REF!</v>
      </c>
      <c r="O11" s="1" t="e">
        <f t="shared" si="3"/>
        <v>#REF!</v>
      </c>
      <c r="P11" s="1" t="e">
        <f>IF(#REF!="","",#REF!)</f>
        <v>#REF!</v>
      </c>
      <c r="Q11" s="1" t="e">
        <f>IF(#REF!="","",#REF!)</f>
        <v>#REF!</v>
      </c>
    </row>
    <row r="12" spans="1:17" s="4" customFormat="1" x14ac:dyDescent="0.2">
      <c r="I12" s="5"/>
    </row>
    <row r="13" spans="1:17" x14ac:dyDescent="0.2">
      <c r="A13" s="1">
        <v>1</v>
      </c>
      <c r="B13" s="1" t="e">
        <f>IF(C13="","",IF(LEN(A13)=1,M13&amp;K13&amp;"0"&amp;A13,M13&amp;K13&amp;A13))</f>
        <v>#REF!</v>
      </c>
      <c r="C13" s="1" t="e">
        <f>IF(#REF!="","",#REF!)</f>
        <v>#REF!</v>
      </c>
      <c r="D13" s="1" t="e">
        <f>IF(#REF!="","",#REF!)</f>
        <v>#REF!</v>
      </c>
      <c r="E13" s="1" t="e">
        <f>IF(#REF!="","",#REF!)</f>
        <v>#REF!</v>
      </c>
      <c r="F13" s="1" t="e">
        <f>IF(#REF!="","",#REF!)</f>
        <v>#REF!</v>
      </c>
      <c r="G13" s="1" t="e">
        <f>IF(#REF!="","",#REF!)</f>
        <v>#REF!</v>
      </c>
      <c r="H13" s="1" t="e">
        <f>IF(C13="","",LEN(C13)+LEN(D13))</f>
        <v>#REF!</v>
      </c>
      <c r="I13" s="2" t="e">
        <f t="shared" ref="I13:I20" si="7">IF(C13="","",IF(H13&lt;=3,C13&amp;"　"&amp;D13&amp;"("&amp;G13&amp;")",C13&amp;"　"&amp;D13&amp;"("&amp;G13&amp;")"))</f>
        <v>#REF!</v>
      </c>
      <c r="J13" s="1" t="e">
        <f>IF(E13="","",E13&amp;" "&amp;F13)</f>
        <v>#REF!</v>
      </c>
      <c r="K13" s="1" t="e">
        <f t="shared" ref="K13:K20" si="8">IF(C13="","",2)</f>
        <v>#REF!</v>
      </c>
      <c r="L13" s="1" t="e">
        <f>#REF!</f>
        <v>#REF!</v>
      </c>
      <c r="M13" s="1" t="e">
        <f>IF(L13="","",IF(LEN(#REF!)=1,"47100"&amp;#REF!,"4710"&amp;#REF!))</f>
        <v>#REF!</v>
      </c>
      <c r="N13" s="3" t="e">
        <f>IF(L13="","",17200)</f>
        <v>#REF!</v>
      </c>
      <c r="O13" s="1" t="e">
        <f>IF(L13="","",47)</f>
        <v>#REF!</v>
      </c>
      <c r="P13" s="1" t="e">
        <f>IF(#REF!="","",#REF!)</f>
        <v>#REF!</v>
      </c>
      <c r="Q13" s="1" t="e">
        <f>IF(#REF!="","",#REF!)</f>
        <v>#REF!</v>
      </c>
    </row>
    <row r="14" spans="1:17" x14ac:dyDescent="0.2">
      <c r="A14" s="1">
        <v>2</v>
      </c>
      <c r="B14" s="1" t="e">
        <f t="shared" ref="B14:B20" si="9">IF(C14="","",IF(LEN(A14)=1,M14&amp;K14&amp;"0"&amp;A14,M14&amp;K14&amp;A14))</f>
        <v>#REF!</v>
      </c>
      <c r="C14" s="1" t="e">
        <f>IF(#REF!="","",#REF!)</f>
        <v>#REF!</v>
      </c>
      <c r="D14" s="1" t="e">
        <f>IF(#REF!="","",#REF!)</f>
        <v>#REF!</v>
      </c>
      <c r="E14" s="1" t="e">
        <f>IF(#REF!="","",#REF!)</f>
        <v>#REF!</v>
      </c>
      <c r="F14" s="1" t="e">
        <f>IF(#REF!="","",#REF!)</f>
        <v>#REF!</v>
      </c>
      <c r="G14" s="1" t="e">
        <f>IF(#REF!="","",#REF!)</f>
        <v>#REF!</v>
      </c>
      <c r="H14" s="1" t="e">
        <f t="shared" ref="H14:H20" si="10">IF(C14="","",LEN(C14)+LEN(D14))</f>
        <v>#REF!</v>
      </c>
      <c r="I14" s="2" t="e">
        <f t="shared" si="7"/>
        <v>#REF!</v>
      </c>
      <c r="J14" s="1" t="e">
        <f t="shared" ref="J14:J20" si="11">IF(E14="","",E14&amp;" "&amp;F14)</f>
        <v>#REF!</v>
      </c>
      <c r="K14" s="1" t="e">
        <f t="shared" si="8"/>
        <v>#REF!</v>
      </c>
      <c r="L14" s="1" t="e">
        <f>#REF!</f>
        <v>#REF!</v>
      </c>
      <c r="M14" s="1" t="e">
        <f>IF(L14="","",IF(LEN(#REF!)=1,"47100"&amp;#REF!,"4710"&amp;#REF!))</f>
        <v>#REF!</v>
      </c>
      <c r="N14" s="3" t="e">
        <f t="shared" ref="N14:N20" si="12">IF(L14="","",17200)</f>
        <v>#REF!</v>
      </c>
      <c r="O14" s="1" t="e">
        <f t="shared" ref="O14:O20" si="13">IF(L14="","",47)</f>
        <v>#REF!</v>
      </c>
      <c r="P14" s="1" t="e">
        <f>IF(#REF!="","",#REF!)</f>
        <v>#REF!</v>
      </c>
      <c r="Q14" s="1" t="e">
        <f>IF(#REF!="","",#REF!)</f>
        <v>#REF!</v>
      </c>
    </row>
    <row r="15" spans="1:17" x14ac:dyDescent="0.2">
      <c r="A15" s="1">
        <v>3</v>
      </c>
      <c r="B15" s="1" t="e">
        <f t="shared" si="9"/>
        <v>#REF!</v>
      </c>
      <c r="C15" s="1" t="e">
        <f>IF(#REF!="","",#REF!)</f>
        <v>#REF!</v>
      </c>
      <c r="D15" s="1" t="e">
        <f>IF(#REF!="","",#REF!)</f>
        <v>#REF!</v>
      </c>
      <c r="E15" s="1" t="e">
        <f>IF(#REF!="","",#REF!)</f>
        <v>#REF!</v>
      </c>
      <c r="F15" s="1" t="e">
        <f>IF(#REF!="","",#REF!)</f>
        <v>#REF!</v>
      </c>
      <c r="G15" s="1" t="e">
        <f>IF(#REF!="","",#REF!)</f>
        <v>#REF!</v>
      </c>
      <c r="H15" s="1" t="e">
        <f t="shared" si="10"/>
        <v>#REF!</v>
      </c>
      <c r="I15" s="2" t="e">
        <f t="shared" si="7"/>
        <v>#REF!</v>
      </c>
      <c r="J15" s="1" t="e">
        <f t="shared" si="11"/>
        <v>#REF!</v>
      </c>
      <c r="K15" s="1" t="e">
        <f t="shared" si="8"/>
        <v>#REF!</v>
      </c>
      <c r="L15" s="1" t="e">
        <f>#REF!</f>
        <v>#REF!</v>
      </c>
      <c r="M15" s="1" t="e">
        <f>IF(L15="","",IF(LEN(#REF!)=1,"47100"&amp;#REF!,"4710"&amp;#REF!))</f>
        <v>#REF!</v>
      </c>
      <c r="N15" s="3" t="e">
        <f t="shared" si="12"/>
        <v>#REF!</v>
      </c>
      <c r="O15" s="1" t="e">
        <f t="shared" si="13"/>
        <v>#REF!</v>
      </c>
      <c r="P15" s="1" t="e">
        <f>IF(#REF!="","",#REF!)</f>
        <v>#REF!</v>
      </c>
      <c r="Q15" s="1" t="e">
        <f>IF(#REF!="","",#REF!)</f>
        <v>#REF!</v>
      </c>
    </row>
    <row r="16" spans="1:17" x14ac:dyDescent="0.2">
      <c r="A16" s="1">
        <v>4</v>
      </c>
      <c r="B16" s="1" t="e">
        <f t="shared" si="9"/>
        <v>#REF!</v>
      </c>
      <c r="C16" s="1" t="e">
        <f>IF(#REF!="","",#REF!)</f>
        <v>#REF!</v>
      </c>
      <c r="D16" s="1" t="e">
        <f>IF(#REF!="","",#REF!)</f>
        <v>#REF!</v>
      </c>
      <c r="E16" s="1" t="e">
        <f>IF(#REF!="","",#REF!)</f>
        <v>#REF!</v>
      </c>
      <c r="F16" s="1" t="e">
        <f>IF(#REF!="","",#REF!)</f>
        <v>#REF!</v>
      </c>
      <c r="G16" s="1" t="e">
        <f>IF(#REF!="","",#REF!)</f>
        <v>#REF!</v>
      </c>
      <c r="H16" s="1" t="e">
        <f t="shared" si="10"/>
        <v>#REF!</v>
      </c>
      <c r="I16" s="2" t="e">
        <f t="shared" si="7"/>
        <v>#REF!</v>
      </c>
      <c r="J16" s="1" t="e">
        <f t="shared" si="11"/>
        <v>#REF!</v>
      </c>
      <c r="K16" s="1" t="e">
        <f t="shared" si="8"/>
        <v>#REF!</v>
      </c>
      <c r="L16" s="1" t="e">
        <f>#REF!</f>
        <v>#REF!</v>
      </c>
      <c r="M16" s="1" t="e">
        <f>IF(L16="","",IF(LEN(#REF!)=1,"47100"&amp;#REF!,"4710"&amp;#REF!))</f>
        <v>#REF!</v>
      </c>
      <c r="N16" s="3" t="e">
        <f t="shared" si="12"/>
        <v>#REF!</v>
      </c>
      <c r="O16" s="1" t="e">
        <f t="shared" si="13"/>
        <v>#REF!</v>
      </c>
      <c r="P16" s="1" t="e">
        <f>IF(#REF!="","",#REF!)</f>
        <v>#REF!</v>
      </c>
      <c r="Q16" s="1" t="e">
        <f>IF(#REF!="","",#REF!)</f>
        <v>#REF!</v>
      </c>
    </row>
    <row r="17" spans="1:17" x14ac:dyDescent="0.2">
      <c r="A17" s="1">
        <v>5</v>
      </c>
      <c r="B17" s="1" t="e">
        <f t="shared" si="9"/>
        <v>#REF!</v>
      </c>
      <c r="C17" s="1" t="e">
        <f>IF(#REF!="","",#REF!)</f>
        <v>#REF!</v>
      </c>
      <c r="D17" s="1" t="e">
        <f>IF(#REF!="","",#REF!)</f>
        <v>#REF!</v>
      </c>
      <c r="E17" s="1" t="e">
        <f>IF(#REF!="","",#REF!)</f>
        <v>#REF!</v>
      </c>
      <c r="F17" s="1" t="e">
        <f>IF(#REF!="","",#REF!)</f>
        <v>#REF!</v>
      </c>
      <c r="G17" s="1" t="e">
        <f>IF(#REF!="","",#REF!)</f>
        <v>#REF!</v>
      </c>
      <c r="H17" s="1" t="e">
        <f t="shared" si="10"/>
        <v>#REF!</v>
      </c>
      <c r="I17" s="2" t="e">
        <f t="shared" si="7"/>
        <v>#REF!</v>
      </c>
      <c r="J17" s="1" t="e">
        <f t="shared" si="11"/>
        <v>#REF!</v>
      </c>
      <c r="K17" s="1" t="e">
        <f t="shared" si="8"/>
        <v>#REF!</v>
      </c>
      <c r="L17" s="1" t="e">
        <f>#REF!</f>
        <v>#REF!</v>
      </c>
      <c r="M17" s="1" t="e">
        <f>IF(L17="","",IF(LEN(#REF!)=1,"47100"&amp;#REF!,"4710"&amp;#REF!))</f>
        <v>#REF!</v>
      </c>
      <c r="N17" s="3" t="e">
        <f t="shared" si="12"/>
        <v>#REF!</v>
      </c>
      <c r="O17" s="1" t="e">
        <f t="shared" si="13"/>
        <v>#REF!</v>
      </c>
      <c r="P17" s="1" t="e">
        <f>IF(#REF!="","",#REF!)</f>
        <v>#REF!</v>
      </c>
      <c r="Q17" s="1" t="e">
        <f>IF(#REF!="","",#REF!)</f>
        <v>#REF!</v>
      </c>
    </row>
    <row r="18" spans="1:17" x14ac:dyDescent="0.2">
      <c r="A18" s="1">
        <v>6</v>
      </c>
      <c r="B18" s="1" t="e">
        <f t="shared" si="9"/>
        <v>#REF!</v>
      </c>
      <c r="C18" s="1" t="e">
        <f>IF(#REF!="","",#REF!)</f>
        <v>#REF!</v>
      </c>
      <c r="D18" s="1" t="e">
        <f>IF(#REF!="","",#REF!)</f>
        <v>#REF!</v>
      </c>
      <c r="E18" s="1" t="e">
        <f>IF(#REF!="","",#REF!)</f>
        <v>#REF!</v>
      </c>
      <c r="F18" s="1" t="e">
        <f>IF(#REF!="","",#REF!)</f>
        <v>#REF!</v>
      </c>
      <c r="G18" s="1" t="e">
        <f>IF(#REF!="","",#REF!)</f>
        <v>#REF!</v>
      </c>
      <c r="H18" s="1" t="e">
        <f t="shared" si="10"/>
        <v>#REF!</v>
      </c>
      <c r="I18" s="2" t="e">
        <f t="shared" si="7"/>
        <v>#REF!</v>
      </c>
      <c r="J18" s="1" t="e">
        <f t="shared" si="11"/>
        <v>#REF!</v>
      </c>
      <c r="K18" s="1" t="e">
        <f t="shared" si="8"/>
        <v>#REF!</v>
      </c>
      <c r="L18" s="1" t="e">
        <f>#REF!</f>
        <v>#REF!</v>
      </c>
      <c r="M18" s="1" t="e">
        <f>IF(L18="","",IF(LEN(#REF!)=1,"47100"&amp;#REF!,"4710"&amp;#REF!))</f>
        <v>#REF!</v>
      </c>
      <c r="N18" s="3" t="e">
        <f t="shared" si="12"/>
        <v>#REF!</v>
      </c>
      <c r="O18" s="1" t="e">
        <f t="shared" si="13"/>
        <v>#REF!</v>
      </c>
      <c r="P18" s="1" t="e">
        <f>IF(#REF!="","",#REF!)</f>
        <v>#REF!</v>
      </c>
      <c r="Q18" s="1" t="e">
        <f>IF(#REF!="","",#REF!)</f>
        <v>#REF!</v>
      </c>
    </row>
    <row r="19" spans="1:17" x14ac:dyDescent="0.2">
      <c r="A19" s="1">
        <v>7</v>
      </c>
      <c r="B19" s="1" t="e">
        <f t="shared" si="9"/>
        <v>#REF!</v>
      </c>
      <c r="C19" s="1" t="e">
        <f>IF(#REF!="","",#REF!)</f>
        <v>#REF!</v>
      </c>
      <c r="D19" s="1" t="e">
        <f>IF(#REF!="","",#REF!)</f>
        <v>#REF!</v>
      </c>
      <c r="E19" s="1" t="e">
        <f>IF(#REF!="","",#REF!)</f>
        <v>#REF!</v>
      </c>
      <c r="F19" s="1" t="e">
        <f>IF(#REF!="","",#REF!)</f>
        <v>#REF!</v>
      </c>
      <c r="G19" s="1" t="e">
        <f>IF(#REF!="","",#REF!)</f>
        <v>#REF!</v>
      </c>
      <c r="H19" s="1" t="e">
        <f t="shared" si="10"/>
        <v>#REF!</v>
      </c>
      <c r="I19" s="2" t="e">
        <f t="shared" si="7"/>
        <v>#REF!</v>
      </c>
      <c r="J19" s="1" t="e">
        <f t="shared" si="11"/>
        <v>#REF!</v>
      </c>
      <c r="K19" s="1" t="e">
        <f t="shared" si="8"/>
        <v>#REF!</v>
      </c>
      <c r="L19" s="1" t="e">
        <f>#REF!</f>
        <v>#REF!</v>
      </c>
      <c r="M19" s="1" t="e">
        <f>IF(L19="","",IF(LEN(#REF!)=1,"47100"&amp;#REF!,"4710"&amp;#REF!))</f>
        <v>#REF!</v>
      </c>
      <c r="N19" s="3" t="e">
        <f t="shared" si="12"/>
        <v>#REF!</v>
      </c>
      <c r="O19" s="1" t="e">
        <f t="shared" si="13"/>
        <v>#REF!</v>
      </c>
      <c r="P19" s="1" t="e">
        <f>IF(#REF!="","",#REF!)</f>
        <v>#REF!</v>
      </c>
      <c r="Q19" s="1" t="e">
        <f>IF(#REF!="","",#REF!)</f>
        <v>#REF!</v>
      </c>
    </row>
    <row r="20" spans="1:17" x14ac:dyDescent="0.2">
      <c r="A20" s="1">
        <v>8</v>
      </c>
      <c r="B20" s="1" t="e">
        <f t="shared" si="9"/>
        <v>#REF!</v>
      </c>
      <c r="C20" s="1" t="e">
        <f>IF(#REF!="","",#REF!)</f>
        <v>#REF!</v>
      </c>
      <c r="D20" s="1" t="e">
        <f>IF(#REF!="","",#REF!)</f>
        <v>#REF!</v>
      </c>
      <c r="E20" s="1" t="e">
        <f>IF(#REF!="","",#REF!)</f>
        <v>#REF!</v>
      </c>
      <c r="F20" s="1" t="e">
        <f>IF(#REF!="","",#REF!)</f>
        <v>#REF!</v>
      </c>
      <c r="G20" s="1" t="e">
        <f>IF(#REF!="","",#REF!)</f>
        <v>#REF!</v>
      </c>
      <c r="H20" s="1" t="e">
        <f t="shared" si="10"/>
        <v>#REF!</v>
      </c>
      <c r="I20" s="2" t="e">
        <f t="shared" si="7"/>
        <v>#REF!</v>
      </c>
      <c r="J20" s="1" t="e">
        <f t="shared" si="11"/>
        <v>#REF!</v>
      </c>
      <c r="K20" s="1" t="e">
        <f t="shared" si="8"/>
        <v>#REF!</v>
      </c>
      <c r="L20" s="1" t="e">
        <f>#REF!</f>
        <v>#REF!</v>
      </c>
      <c r="M20" s="1" t="e">
        <f>IF(L20="","",IF(LEN(#REF!)=1,"47100"&amp;#REF!,"4710"&amp;#REF!))</f>
        <v>#REF!</v>
      </c>
      <c r="N20" s="3" t="e">
        <f t="shared" si="12"/>
        <v>#REF!</v>
      </c>
      <c r="O20" s="1" t="e">
        <f t="shared" si="13"/>
        <v>#REF!</v>
      </c>
      <c r="P20" s="1" t="e">
        <f>IF(#REF!="","",#REF!)</f>
        <v>#REF!</v>
      </c>
      <c r="Q20" s="1" t="e">
        <f>IF(#REF!="","",#REF!)</f>
        <v>#REF!</v>
      </c>
    </row>
    <row r="21" spans="1:17" s="6" customFormat="1" x14ac:dyDescent="0.2"/>
  </sheetData>
  <sheetProtection algorithmName="SHA-512" hashValue="0vKUf8r5plr7Jyg92inpFapdSRYyIcLriPZOdfUy/aknkg29naZMBg6KDJmj6Aw+uHuiEjG+9xSJhIMxSQAvqQ==" saltValue="4plqTo9jp38IRTMfv8gC5Q==" spinCount="100000" sheet="1" objects="1" scenarios="1" selectLockedCells="1" selectUnlockedCells="1"/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G22"/>
  <sheetViews>
    <sheetView workbookViewId="0">
      <selection activeCell="E12" sqref="E12"/>
    </sheetView>
  </sheetViews>
  <sheetFormatPr defaultColWidth="11.6640625" defaultRowHeight="13.2" x14ac:dyDescent="0.2"/>
  <sheetData>
    <row r="1" spans="1:7" x14ac:dyDescent="0.2">
      <c r="A1" t="s">
        <v>22</v>
      </c>
      <c r="B1" t="e">
        <f>#REF!</f>
        <v>#REF!</v>
      </c>
    </row>
    <row r="2" spans="1:7" x14ac:dyDescent="0.2">
      <c r="A2" t="s">
        <v>23</v>
      </c>
      <c r="B2" t="e">
        <f>#REF!</f>
        <v>#REF!</v>
      </c>
    </row>
    <row r="3" spans="1:7" x14ac:dyDescent="0.2">
      <c r="A3" t="s">
        <v>19</v>
      </c>
      <c r="B3" t="e">
        <f>#REF!</f>
        <v>#REF!</v>
      </c>
      <c r="C3" t="e">
        <f>#REF!</f>
        <v>#REF!</v>
      </c>
      <c r="D3" t="e">
        <f>#REF!</f>
        <v>#REF!</v>
      </c>
      <c r="E3" t="s">
        <v>115</v>
      </c>
      <c r="F3" t="e">
        <f>#REF!</f>
        <v>#REF!</v>
      </c>
      <c r="G3" t="e">
        <f>#REF!</f>
        <v>#REF!</v>
      </c>
    </row>
    <row r="4" spans="1:7" x14ac:dyDescent="0.2">
      <c r="A4" t="s">
        <v>20</v>
      </c>
      <c r="B4" t="e">
        <f>#REF!</f>
        <v>#REF!</v>
      </c>
      <c r="C4" t="e">
        <f>#REF!</f>
        <v>#REF!</v>
      </c>
      <c r="D4" t="e">
        <f>#REF!</f>
        <v>#REF!</v>
      </c>
      <c r="E4" t="s">
        <v>116</v>
      </c>
      <c r="F4" t="e">
        <f>#REF!</f>
        <v>#REF!</v>
      </c>
      <c r="G4" t="e">
        <f>#REF!</f>
        <v>#REF!</v>
      </c>
    </row>
    <row r="5" spans="1:7" x14ac:dyDescent="0.2">
      <c r="A5" t="s">
        <v>77</v>
      </c>
      <c r="B5" t="str">
        <f>役員氏名報告!B17</f>
        <v>(離島校除く必ず１名)
立哨</v>
      </c>
      <c r="C5">
        <f>役員氏名報告!D17</f>
        <v>0</v>
      </c>
    </row>
    <row r="6" spans="1:7" x14ac:dyDescent="0.2">
      <c r="A6" t="s">
        <v>78</v>
      </c>
      <c r="B6">
        <f>役員氏名報告!B18</f>
        <v>0</v>
      </c>
      <c r="C6">
        <f>役員氏名報告!D18</f>
        <v>0</v>
      </c>
    </row>
    <row r="7" spans="1:7" x14ac:dyDescent="0.2">
      <c r="A7" t="s">
        <v>79</v>
      </c>
      <c r="B7">
        <f>役員氏名報告!B19</f>
        <v>0</v>
      </c>
      <c r="C7">
        <f>役員氏名報告!D19</f>
        <v>0</v>
      </c>
    </row>
    <row r="8" spans="1:7" x14ac:dyDescent="0.2">
      <c r="A8" t="s">
        <v>80</v>
      </c>
      <c r="B8">
        <f>役員氏名報告!B20</f>
        <v>0</v>
      </c>
      <c r="C8">
        <f>役員氏名報告!D20</f>
        <v>0</v>
      </c>
    </row>
    <row r="9" spans="1:7" x14ac:dyDescent="0.2">
      <c r="A9" t="s">
        <v>81</v>
      </c>
      <c r="B9">
        <f>役員氏名報告!B21</f>
        <v>0</v>
      </c>
      <c r="C9">
        <f>役員氏名報告!D21</f>
        <v>0</v>
      </c>
    </row>
    <row r="10" spans="1:7" x14ac:dyDescent="0.2">
      <c r="A10" t="s">
        <v>82</v>
      </c>
      <c r="B10">
        <f>役員氏名報告!B22</f>
        <v>0</v>
      </c>
      <c r="C10">
        <f>役員氏名報告!D22</f>
        <v>0</v>
      </c>
    </row>
    <row r="11" spans="1:7" x14ac:dyDescent="0.2">
      <c r="A11" t="s">
        <v>83</v>
      </c>
      <c r="B11">
        <f>役員氏名報告!B23</f>
        <v>0</v>
      </c>
      <c r="C11">
        <f>役員氏名報告!D23</f>
        <v>0</v>
      </c>
    </row>
    <row r="12" spans="1:7" x14ac:dyDescent="0.2">
      <c r="A12" t="s">
        <v>84</v>
      </c>
      <c r="B12">
        <f>役員氏名報告!B24</f>
        <v>0</v>
      </c>
      <c r="C12">
        <f>役員氏名報告!D24</f>
        <v>0</v>
      </c>
    </row>
    <row r="13" spans="1:7" x14ac:dyDescent="0.2">
      <c r="A13" t="s">
        <v>85</v>
      </c>
      <c r="B13">
        <f>役員氏名報告!B25</f>
        <v>0</v>
      </c>
      <c r="C13">
        <f>役員氏名報告!D25</f>
        <v>0</v>
      </c>
    </row>
    <row r="14" spans="1:7" x14ac:dyDescent="0.2">
      <c r="A14" t="s">
        <v>86</v>
      </c>
      <c r="B14">
        <f>役員氏名報告!G17</f>
        <v>0</v>
      </c>
      <c r="C14">
        <f>役員氏名報告!I17</f>
        <v>0</v>
      </c>
    </row>
    <row r="15" spans="1:7" x14ac:dyDescent="0.2">
      <c r="A15" t="s">
        <v>87</v>
      </c>
      <c r="B15">
        <f>役員氏名報告!G18</f>
        <v>0</v>
      </c>
      <c r="C15">
        <f>役員氏名報告!I18</f>
        <v>0</v>
      </c>
    </row>
    <row r="16" spans="1:7" x14ac:dyDescent="0.2">
      <c r="A16" t="s">
        <v>88</v>
      </c>
      <c r="B16">
        <f>役員氏名報告!G19</f>
        <v>0</v>
      </c>
      <c r="C16">
        <f>役員氏名報告!I19</f>
        <v>0</v>
      </c>
    </row>
    <row r="17" spans="1:3" x14ac:dyDescent="0.2">
      <c r="A17" t="s">
        <v>89</v>
      </c>
      <c r="B17">
        <f>役員氏名報告!G20</f>
        <v>0</v>
      </c>
      <c r="C17">
        <f>役員氏名報告!I20</f>
        <v>0</v>
      </c>
    </row>
    <row r="18" spans="1:3" x14ac:dyDescent="0.2">
      <c r="A18" t="s">
        <v>90</v>
      </c>
      <c r="B18">
        <f>役員氏名報告!G21</f>
        <v>0</v>
      </c>
      <c r="C18">
        <f>役員氏名報告!I21</f>
        <v>0</v>
      </c>
    </row>
    <row r="19" spans="1:3" x14ac:dyDescent="0.2">
      <c r="A19" t="s">
        <v>111</v>
      </c>
      <c r="B19">
        <f>役員氏名報告!G22</f>
        <v>0</v>
      </c>
      <c r="C19">
        <f>役員氏名報告!I22</f>
        <v>0</v>
      </c>
    </row>
    <row r="20" spans="1:3" x14ac:dyDescent="0.2">
      <c r="A20" t="s">
        <v>112</v>
      </c>
      <c r="B20">
        <f>役員氏名報告!G23</f>
        <v>0</v>
      </c>
      <c r="C20">
        <f>役員氏名報告!I23</f>
        <v>0</v>
      </c>
    </row>
    <row r="21" spans="1:3" x14ac:dyDescent="0.2">
      <c r="A21" t="s">
        <v>113</v>
      </c>
      <c r="B21">
        <f>役員氏名報告!G24</f>
        <v>0</v>
      </c>
      <c r="C21">
        <f>役員氏名報告!I24</f>
        <v>0</v>
      </c>
    </row>
    <row r="22" spans="1:3" x14ac:dyDescent="0.2">
      <c r="A22" t="s">
        <v>114</v>
      </c>
      <c r="B22">
        <f>役員氏名報告!G25</f>
        <v>0</v>
      </c>
      <c r="C22">
        <f>役員氏名報告!I25</f>
        <v>0</v>
      </c>
    </row>
  </sheetData>
  <sheetProtection algorithmName="SHA-512" hashValue="jwVN9Ew7RzbdverTH3CvAxmIulzaupY1LLJnTw80uHKWHTMeEn3Pgi4CfUPFm2SLENnw3NWJBfL2f+rGniNCjQ==" saltValue="iajNErpD3GrgGhR2rykwVw==" spinCount="100000" sheet="1" objects="1" scenarios="1"/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A4B69-CB4D-41CD-BAF1-7F6AFDC207F8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人数割当 R8</vt:lpstr>
      <vt:lpstr>役員氏名報告</vt:lpstr>
      <vt:lpstr>Data1</vt:lpstr>
      <vt:lpstr>Data2</vt:lpstr>
      <vt:lpstr>47ork79</vt:lpstr>
      <vt:lpstr>役員氏名報告!Print_Area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Tomoya Ohgimi</dc:creator>
  <cp:lastModifiedBy>潤 名城</cp:lastModifiedBy>
  <cp:lastPrinted>2024-09-29T23:27:26Z</cp:lastPrinted>
  <dcterms:created xsi:type="dcterms:W3CDTF">2009-09-03T00:24:18Z</dcterms:created>
  <dcterms:modified xsi:type="dcterms:W3CDTF">2026-09-24T11:38:26Z</dcterms:modified>
</cp:coreProperties>
</file>